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press\Desktop\Фото на сайт\"/>
    </mc:Choice>
  </mc:AlternateContent>
  <xr:revisionPtr revIDLastSave="0" documentId="8_{551D5B98-3F11-4510-8130-67084A92F5F4}" xr6:coauthVersionLast="36" xr6:coauthVersionMax="36" xr10:uidLastSave="{00000000-0000-0000-0000-000000000000}"/>
  <bookViews>
    <workbookView xWindow="0" yWindow="0" windowWidth="28740" windowHeight="12165" activeTab="2" xr2:uid="{00000000-000D-0000-FFFF-FFFF00000000}"/>
  </bookViews>
  <sheets>
    <sheet name="Результаты " sheetId="10" r:id="rId1"/>
    <sheet name="Бюджетные средства отчет" sheetId="1" r:id="rId2"/>
    <sheet name="Все источники отчет" sheetId="7" r:id="rId3"/>
  </sheets>
  <definedNames>
    <definedName name="_ftn1" localSheetId="0">'Результаты '!#REF!</definedName>
    <definedName name="_ftnref1" localSheetId="0">'Результаты '!$H$6</definedName>
    <definedName name="_xlnm._FilterDatabase" localSheetId="0" hidden="1">'Результаты '!$B$4:$H$16</definedName>
    <definedName name="_xlnm.Print_Titles" localSheetId="1">'Бюджетные средства отчет'!$4:$7</definedName>
    <definedName name="_xlnm.Print_Area" localSheetId="1">'Бюджетные средства отчет'!$A$1:$K$40</definedName>
    <definedName name="_xlnm.Print_Area" localSheetId="2">'Все источники отчет'!$A$2:$D$22</definedName>
    <definedName name="_xlnm.Print_Area" localSheetId="0">'Результаты '!$A$1:$H$16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7" l="1"/>
  <c r="G13" i="1"/>
  <c r="J20" i="1"/>
  <c r="G20" i="1"/>
  <c r="F20" i="1"/>
  <c r="C20" i="1"/>
  <c r="C12" i="1" s="1"/>
  <c r="C13" i="1"/>
  <c r="C10" i="1" s="1"/>
  <c r="J32" i="1"/>
  <c r="G32" i="1"/>
  <c r="F32" i="1"/>
  <c r="C32" i="1"/>
  <c r="G27" i="1"/>
  <c r="J27" i="1" s="1"/>
  <c r="J26" i="1"/>
  <c r="G26" i="1"/>
  <c r="F26" i="1"/>
  <c r="C27" i="1"/>
  <c r="C26" i="1"/>
  <c r="J22" i="1"/>
  <c r="K22" i="1" s="1"/>
  <c r="F22" i="1"/>
  <c r="G14" i="1"/>
  <c r="C14" i="1"/>
  <c r="J34" i="1"/>
  <c r="F34" i="1"/>
  <c r="J31" i="1"/>
  <c r="F31" i="1"/>
  <c r="J30" i="1"/>
  <c r="F30" i="1"/>
  <c r="J19" i="1"/>
  <c r="F19" i="1"/>
  <c r="J18" i="1"/>
  <c r="F18" i="1"/>
  <c r="C12" i="7"/>
  <c r="D12" i="7"/>
  <c r="J13" i="1"/>
  <c r="C37" i="1"/>
  <c r="C36" i="1" s="1"/>
  <c r="C35" i="1" s="1"/>
  <c r="D37" i="1"/>
  <c r="D36" i="1" s="1"/>
  <c r="D35" i="1" s="1"/>
  <c r="E37" i="1"/>
  <c r="E36" i="1" s="1"/>
  <c r="E35" i="1" s="1"/>
  <c r="G37" i="1"/>
  <c r="G36" i="1" s="1"/>
  <c r="G35" i="1" s="1"/>
  <c r="H37" i="1"/>
  <c r="H36" i="1" s="1"/>
  <c r="H35" i="1" s="1"/>
  <c r="I37" i="1"/>
  <c r="I36" i="1" s="1"/>
  <c r="I35" i="1" s="1"/>
  <c r="D20" i="1"/>
  <c r="E20" i="1"/>
  <c r="H20" i="1"/>
  <c r="I20" i="1"/>
  <c r="C9" i="1" l="1"/>
  <c r="K34" i="1"/>
  <c r="K30" i="1"/>
  <c r="K31" i="1"/>
  <c r="K19" i="1"/>
  <c r="K18" i="1"/>
  <c r="J10" i="1"/>
  <c r="D32" i="1"/>
  <c r="E32" i="1"/>
  <c r="H32" i="1"/>
  <c r="I32" i="1"/>
  <c r="J33" i="1"/>
  <c r="F33" i="1"/>
  <c r="D26" i="1"/>
  <c r="E26" i="1"/>
  <c r="H26" i="1"/>
  <c r="I26" i="1"/>
  <c r="F27" i="1"/>
  <c r="K27" i="1" s="1"/>
  <c r="J28" i="1"/>
  <c r="F28" i="1"/>
  <c r="J29" i="1"/>
  <c r="F29" i="1"/>
  <c r="D24" i="1"/>
  <c r="D23" i="1" s="1"/>
  <c r="E24" i="1"/>
  <c r="E23" i="1" s="1"/>
  <c r="G23" i="1"/>
  <c r="H24" i="1"/>
  <c r="H23" i="1" s="1"/>
  <c r="I24" i="1"/>
  <c r="I23" i="1" s="1"/>
  <c r="J25" i="1"/>
  <c r="F25" i="1"/>
  <c r="F24" i="1" s="1"/>
  <c r="F23" i="1" s="1"/>
  <c r="C11" i="1" l="1"/>
  <c r="K32" i="1"/>
  <c r="K33" i="1"/>
  <c r="G12" i="1"/>
  <c r="J24" i="1"/>
  <c r="K25" i="1"/>
  <c r="K29" i="1"/>
  <c r="K26" i="1"/>
  <c r="K28" i="1"/>
  <c r="F38" i="1"/>
  <c r="D19" i="7"/>
  <c r="C8" i="1" l="1"/>
  <c r="J23" i="1"/>
  <c r="K23" i="1" s="1"/>
  <c r="K24" i="1"/>
  <c r="G11" i="1"/>
  <c r="G9" i="1"/>
  <c r="C19" i="7"/>
  <c r="C9" i="7" s="1"/>
  <c r="F10" i="1" l="1"/>
  <c r="K10" i="1" s="1"/>
  <c r="F13" i="1"/>
  <c r="K13" i="1" s="1"/>
  <c r="F17" i="1"/>
  <c r="F21" i="1"/>
  <c r="F39" i="1"/>
  <c r="F40" i="1"/>
  <c r="J17" i="1"/>
  <c r="J21" i="1"/>
  <c r="J39" i="1"/>
  <c r="J40" i="1"/>
  <c r="K17" i="1" l="1"/>
  <c r="K40" i="1"/>
  <c r="K38" i="1"/>
  <c r="K20" i="1"/>
  <c r="K21" i="1"/>
  <c r="J37" i="1"/>
  <c r="K39" i="1"/>
  <c r="F37" i="1"/>
  <c r="F36" i="1" s="1"/>
  <c r="F35" i="1" s="1"/>
  <c r="D20" i="7"/>
  <c r="C20" i="7"/>
  <c r="K37" i="1" l="1"/>
  <c r="J36" i="1"/>
  <c r="D14" i="7"/>
  <c r="D9" i="7" s="1"/>
  <c r="G8" i="1"/>
  <c r="K36" i="1" l="1"/>
  <c r="J35" i="1"/>
  <c r="K35" i="1" s="1"/>
  <c r="I16" i="1"/>
  <c r="I15" i="1" s="1"/>
  <c r="I14" i="1" s="1"/>
  <c r="I12" i="1" s="1"/>
  <c r="I9" i="1" l="1"/>
  <c r="I8" i="1" s="1"/>
  <c r="I11" i="1"/>
  <c r="H16" i="1"/>
  <c r="J16" i="1" l="1"/>
  <c r="J15" i="1" s="1"/>
  <c r="H15" i="1"/>
  <c r="H14" i="1" s="1"/>
  <c r="D21" i="7"/>
  <c r="D18" i="7" s="1"/>
  <c r="H12" i="1" l="1"/>
  <c r="H11" i="1" s="1"/>
  <c r="D15" i="7" s="1"/>
  <c r="D10" i="7" s="1"/>
  <c r="J14" i="1"/>
  <c r="E16" i="1"/>
  <c r="E15" i="1" s="1"/>
  <c r="E14" i="1" s="1"/>
  <c r="E12" i="1" s="1"/>
  <c r="E11" i="1" s="1"/>
  <c r="H9" i="1" l="1"/>
  <c r="H8" i="1" s="1"/>
  <c r="D16" i="1"/>
  <c r="D16" i="7"/>
  <c r="D13" i="7" s="1"/>
  <c r="J12" i="1" l="1"/>
  <c r="F16" i="1"/>
  <c r="F15" i="1" s="1"/>
  <c r="D15" i="1"/>
  <c r="D14" i="1" s="1"/>
  <c r="C21" i="7"/>
  <c r="C18" i="7" s="1"/>
  <c r="D12" i="1" l="1"/>
  <c r="D11" i="1" s="1"/>
  <c r="C15" i="7" s="1"/>
  <c r="C10" i="7" s="1"/>
  <c r="F14" i="1"/>
  <c r="K16" i="1"/>
  <c r="J11" i="1"/>
  <c r="J9" i="1"/>
  <c r="D9" i="1" l="1"/>
  <c r="D8" i="1" s="1"/>
  <c r="J8" i="1"/>
  <c r="K15" i="1"/>
  <c r="C16" i="7"/>
  <c r="C13" i="7" s="1"/>
  <c r="E9" i="1"/>
  <c r="E8" i="1" s="1"/>
  <c r="F12" i="1" l="1"/>
  <c r="F9" i="1" s="1"/>
  <c r="K14" i="1"/>
  <c r="F8" i="1" l="1"/>
  <c r="K8" i="1" s="1"/>
  <c r="K9" i="1"/>
  <c r="F11" i="1"/>
  <c r="K11" i="1" s="1"/>
  <c r="K12" i="1"/>
  <c r="D11" i="7"/>
  <c r="D8" i="7" l="1"/>
  <c r="C11" i="7"/>
  <c r="C8" i="7" l="1"/>
</calcChain>
</file>

<file path=xl/sharedStrings.xml><?xml version="1.0" encoding="utf-8"?>
<sst xmlns="http://schemas.openxmlformats.org/spreadsheetml/2006/main" count="154" uniqueCount="96">
  <si>
    <t xml:space="preserve">Наименование муниципальной Программы, подпрограммы, мероприятий </t>
  </si>
  <si>
    <t>Участники муниципальной Программы, подпрограммы</t>
  </si>
  <si>
    <t>Всего</t>
  </si>
  <si>
    <t>Итого</t>
  </si>
  <si>
    <t>Всего:                                                               в т.ч.:</t>
  </si>
  <si>
    <t>Внебюджетные источники</t>
  </si>
  <si>
    <t>Ед. изм.</t>
  </si>
  <si>
    <t>ед.</t>
  </si>
  <si>
    <t>-</t>
  </si>
  <si>
    <t>Наименование показателя</t>
  </si>
  <si>
    <t>Краевой бюджет</t>
  </si>
  <si>
    <t>Федер. бюджет</t>
  </si>
  <si>
    <t>% исполнения</t>
  </si>
  <si>
    <t>План</t>
  </si>
  <si>
    <t>Факт</t>
  </si>
  <si>
    <t>тыс.руб.</t>
  </si>
  <si>
    <t>Расходы на реализацию муниципальной программы за отчетный период, тыс. руб.</t>
  </si>
  <si>
    <t>план</t>
  </si>
  <si>
    <t>факт</t>
  </si>
  <si>
    <t>Федеральный бюджет</t>
  </si>
  <si>
    <t>Наименование Программы, подпрограммы</t>
  </si>
  <si>
    <t>Число получателей финансовой поддержки за счет средств Подпрограммы</t>
  </si>
  <si>
    <t xml:space="preserve">Управление по развитию агропромышленного комплекса и предпринимательства </t>
  </si>
  <si>
    <t>Источник финансирования</t>
  </si>
  <si>
    <t>Наименование муниципальной Программы, подпрограммы</t>
  </si>
  <si>
    <t>Управление по развитию агропромышленного комплекса и предпринимательства</t>
  </si>
  <si>
    <t xml:space="preserve"> Управление по развитию агропромышленного комплекса и предпринимательства </t>
  </si>
  <si>
    <t>Число субъектов малого и среднего предпринимательства</t>
  </si>
  <si>
    <t>Отклонение (обоснование отклонений)</t>
  </si>
  <si>
    <t xml:space="preserve">Подпрограмма «Поддержка малого и среднего предпринимательства в сфере туризма» </t>
  </si>
  <si>
    <t>Бюджет округа</t>
  </si>
  <si>
    <t>Программа «Экономическое развитие Пермского муниципального округа»</t>
  </si>
  <si>
    <t>Подпрограмма «Поддержка малого и среднего предпринимательства»</t>
  </si>
  <si>
    <t>Приложение к муниципальной программе  «Экономическое развитие Пермского муниципального округа на 2014 – 2016 годы»</t>
  </si>
  <si>
    <t>Бюджет Пермского округа</t>
  </si>
  <si>
    <t>Подпрограмма «Поддержка малого и среднего предпринимательства в сфере туризма»</t>
  </si>
  <si>
    <t>Муниципальная программа  «Экономическое развитие Пермского муниципального округа»</t>
  </si>
  <si>
    <t>шт.</t>
  </si>
  <si>
    <t>Управление по развитию агропромышленного комплекса и предпринимательства администрации Пермского муниципального округа Пермского края (далее - Управление по развитию агропромышленного комплекса и предпринимательства)</t>
  </si>
  <si>
    <t xml:space="preserve">Подпрограмма «Поддержка малого и среднего предпринимательства» </t>
  </si>
  <si>
    <t>Базовое значение показателя (2021 год)</t>
  </si>
  <si>
    <t>Таблица 1</t>
  </si>
  <si>
    <t xml:space="preserve">Таблица 2                                         </t>
  </si>
  <si>
    <t xml:space="preserve">                                                                                        Таблица 3                                        </t>
  </si>
  <si>
    <t xml:space="preserve">Фактическое значение показателя  </t>
  </si>
  <si>
    <t>1.1.</t>
  </si>
  <si>
    <t>1.2.</t>
  </si>
  <si>
    <t xml:space="preserve">Значение показателя на текущий период </t>
  </si>
  <si>
    <t>1. Основное мероприятие «Пропаганда и популяризация предпринимательской деятельности»</t>
  </si>
  <si>
    <t>1.1. Мероприятия по пропаганде и популяризации предпринимательской деятельности</t>
  </si>
  <si>
    <t>1.1.1. Организация и проведение конкурсов с целью создания положительного имиджа и популяризации предпринимательства округа</t>
  </si>
  <si>
    <t>1.1.2. Субсидии субъектам малого и среднего предпринимательства на возмещение части затрат на участие в выставках, ярмарках субъектов малого и среднего предпринимательства</t>
  </si>
  <si>
    <t>№ п/п</t>
  </si>
  <si>
    <t>Комитет имущественных отношений администрации Пермского муниципального округа Пермского края (далее - Комитет)</t>
  </si>
  <si>
    <t xml:space="preserve">Комитет </t>
  </si>
  <si>
    <t>2. Основное мероприятие «Консультационная поддержка субъектов малого и среднего предпринимательства»</t>
  </si>
  <si>
    <t>2.1. Предоставление субсидий некоммерческим организациям в целях консультационной поддержки субъектов малого и среднего предпринимательства</t>
  </si>
  <si>
    <t>3. Основное мероприятие «Создание условий для привлечения инвестиций в экономику округа субъектами малого и среднего предпринимательства»</t>
  </si>
  <si>
    <t>3.1. Мероприятия по созданию условий для привлечения инвестиций в экономику округа субъектами малого и среднего предпринимательства</t>
  </si>
  <si>
    <t>3.1.1. Участие в форумах, выставках, ярмарках</t>
  </si>
  <si>
    <t>4.1. Мероприятие по формированию схем границ прилегающих территорий</t>
  </si>
  <si>
    <t xml:space="preserve">4.2. Мероприятие «Услуги по разработке проектов схем размещения рекламных конструкций и
нестационарных торговых объектов на территории
Пермского муниципального округа и вносимых в
них изменений»
</t>
  </si>
  <si>
    <t xml:space="preserve">Отчет о достижении показателей муниципальной программы "Экономическое развитие Пермского муниципального округа" за 2025 год </t>
  </si>
  <si>
    <t>Отчетный 2025 год</t>
  </si>
  <si>
    <t xml:space="preserve">Отчет о финансовом обеспечении муниципальной программы "Экономическое развитие Пермского муниципального округа" за 2025 год </t>
  </si>
  <si>
    <t>Отчет о финансовом обеспечении муниципальной программы "Экономическое развитие Пермского муниципального округа" за счет бюджетных средств</t>
  </si>
  <si>
    <t>1. Основное мероприятие «Продвижение туристских услуг округа»</t>
  </si>
  <si>
    <t>1.1. Подготовка 
и издание рекламно-информационных материалов о туристском потенциале округа</t>
  </si>
  <si>
    <t>1.1. Субсидия Пермскому муниципальному фонду поддержки малого предпринимательства 
на финансовое обеспечение затрат 
на организацию 
и проведение конкурсов с целью популяризации предпринимательства округа</t>
  </si>
  <si>
    <t>1.2. Участие в форумах, выставках, ярмарках</t>
  </si>
  <si>
    <t>2.1. Субсидия Пермскому муниципальному фонду поддержки малого предпринимательства 
на финансовое обеспечение затрат 
в целях консультационной поддержки субъектов малого и среднего предпринимательства</t>
  </si>
  <si>
    <t>Комитет</t>
  </si>
  <si>
    <t>3. Основное мероприятие «Создание условий для развития добросовестной конкуренции»</t>
  </si>
  <si>
    <t>3.1. Мероприятие 
по установлению границ прилегающих территорий</t>
  </si>
  <si>
    <t>3.2. Услуги 
по разработке проектов схем размещения рекламных конструкций и нестационарных торговых объектов 
на территории Пермского муниципального округа и вносимых в них изменений</t>
  </si>
  <si>
    <r>
      <t xml:space="preserve">4. Основное мероприятие </t>
    </r>
    <r>
      <rPr>
        <sz val="12"/>
        <color theme="1"/>
        <rFont val="Times New Roman"/>
        <family val="1"/>
        <charset val="204"/>
      </rPr>
      <t>«</t>
    </r>
    <r>
      <rPr>
        <sz val="12"/>
        <color rgb="FF000000"/>
        <rFont val="Times New Roman"/>
        <family val="1"/>
        <charset val="204"/>
      </rPr>
      <t>Финансовая поддержка субъектов малого и среднего предпринимательства»</t>
    </r>
  </si>
  <si>
    <t>4.1.Субсидии субъектам малого и среднего предпринимательства 
на возмещение затрат 
на проведение сертификации продукции, товаров (работ, услуг) и (или) классификации гостиниц</t>
  </si>
  <si>
    <t>4.2. Субсидии субъектам малого и среднего предпринимательства 
на возмещение затрат 
на участие в выставках, ярмарках субъектов малого и среднего предпринимательства</t>
  </si>
  <si>
    <t xml:space="preserve">1.1.  Субсидия Пермскому муниципальному фонду поддержки малого предпринимательства 
на финансовое обеспечение затрат 
на проведение туристских форумов, фестивалей, слетов, крупных знаковых мероприятий, создание (проведение, разработку, формирование) рекламных туров, виртуальных туров, направленных 
на продвижение туристических услуг округа </t>
  </si>
  <si>
    <t>Количество лиц, вовлеченных 
к участию 
в отдельных мероприятиях Программы</t>
  </si>
  <si>
    <t>Количество выставочно-ярмарочных мероприятий, 
в которых приняли участие субъекты малого и среднего предпринимательства – получатели поддержки</t>
  </si>
  <si>
    <t>Количество субъектов малого и среднего предпринимательства – получателей консультационной поддержки Фондом</t>
  </si>
  <si>
    <t>Количество процедур сертификации продукции 
и (или) классификации гостиниц, которые прошли субъекты малого и среднего предпринимательства – получатели поддержки</t>
  </si>
  <si>
    <t>Число проведенных конкурсов</t>
  </si>
  <si>
    <t>Количество форумов, выставок, 
в которых округ представлял субъекты малого и среднего предпринимательства</t>
  </si>
  <si>
    <t>Число объектов, 
в отношении которых установлены границы прилегающих территорий, 
на которых 
не допускается розничная продажа алкогольной продукции 
и розничная продажа алкогольной продукции 
при оказании услуг общественного питания 
на территории округа</t>
  </si>
  <si>
    <t>Количество изготовленных рекламно-информационных материалов 
о туристском потенциале округа</t>
  </si>
  <si>
    <t xml:space="preserve">Количество лиц, принявших участие 
в туристских форумах, фестивалях, слетах, крупных знаковых мероприятиях,
 в рекламных турах </t>
  </si>
  <si>
    <t>Достигнутое значение показателя за 2025 г. составляет 120,1 % от плана. Это обусловлено ростом численности как юридических лиц, так и индивидуальных предпринимателей.</t>
  </si>
  <si>
    <t xml:space="preserve">Достигнутое значение показателя за 2025 г. составляет 124,2 % от плана. Это обусловлено ростом числа лиц, принявших участие в рекламных турах, а также числа субъектов малого и среднего предпринимательства  – получателей консультационной поддержки Пермским муниципальным фондом поддержки малого предпринимательства. </t>
  </si>
  <si>
    <t>Достигнутое значение показателя за 2025 г. составляет 100,0 % от плана.</t>
  </si>
  <si>
    <t>Достигнутое значение показателя за 2025 г. составляет 115,6 % от плана. Это обусловлено ростом количества консультаций субъектам МСП, проведенных Фондом, в том числе в ходе выездных встреч в 2025 году.</t>
  </si>
  <si>
    <t xml:space="preserve">Достигнутое значение показателя за 2025 г. составляет 116,7 % от плана. Это обусловлено ростом количества процедур сертификации продукции, в которых приняли участие субъекты МСП - получатели поддержки. </t>
  </si>
  <si>
    <t>Достигнутое значение показателя за 2025 г. составляет 140,0 % от плана. Это связано с ростом количества участников рекламных туров в связи с введением нового формата их проведения (в форме рекламных (профориентационных) туров в рамках сельского и промышленного туризма округа) и заключения соглашения о сотрудничества администрации округа с ФГБОУ ВО «Пермский государственный аграрно-технологический университет имени академика 
Д.Н. Прянишникова» от 08 октября 2025 г. № 299-2025-01-10-8.</t>
  </si>
  <si>
    <t>Достигнутое значение показателя за 2025 г. составляет 110,0 % от плана. Это обусловлено тем, что в течение года к числу запланированных объектов, в отношении которых необходимо устанавливать границы прилегающих территорий, на которых не допускается розничная продажа алкогольной продукции, начал функционировать новый объект: Местная мусульманская религиозная организация «Махалля 2619» в с. Янычи.</t>
  </si>
  <si>
    <t xml:space="preserve">Достигнутое значение показателя за 2025 г. составляет 88,9 % от плана. Это обусловлено тем, что фактически предоставлено микрозаймов и субсидий меньше, чем запланировано, в связи с увеличением максимальной суммы предоставляемых субъектам МСП субсидий управлением по развитию агропромышленного комплекса и предпринимательства администрации Пермского муниципального округа Пермского края и микрозаймов Фондом.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</si>
</sst>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204"/>
      <scheme val="minor"/>
    </font>
    <font>
      <sz val="14"/>
      <color theme="1"/>
      <name val="Times New Roman"/>
      <family val="1"/>
      <charset val="204"/>
    </font>
    <font>
      <sz val="10"/>
      <color theme="1"/>
      <name val="Times New Roman"/>
      <family val="1"/>
      <charset val="204"/>
    </font>
    <font>
      <b/>
      <sz val="14"/>
      <color rgb="FF000000"/>
      <name val="Times New Roman"/>
      <family val="1"/>
      <charset val="204"/>
    </font>
    <font>
      <sz val="11"/>
      <color theme="1"/>
      <name val="Times New Roman"/>
      <family val="1"/>
      <charset val="204"/>
    </font>
    <font>
      <b/>
      <sz val="11"/>
      <color rgb="FF000000"/>
      <name val="Times New Roman"/>
      <family val="1"/>
      <charset val="204"/>
    </font>
    <font>
      <sz val="14"/>
      <color rgb="FF000000"/>
      <name val="Times New Roman"/>
      <family val="1"/>
      <charset val="204"/>
    </font>
    <font>
      <b/>
      <sz val="14"/>
      <color theme="1"/>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1">
    <xf numFmtId="0" fontId="0" fillId="0" borderId="0" xfId="0"/>
    <xf numFmtId="0" fontId="1" fillId="2" borderId="0" xfId="0" applyFont="1" applyFill="1" applyAlignment="1">
      <alignment vertical="top"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4" fillId="2" borderId="0" xfId="0" applyFont="1" applyFill="1" applyAlignment="1">
      <alignment wrapText="1"/>
    </xf>
    <xf numFmtId="0" fontId="4" fillId="2" borderId="0" xfId="0" applyFont="1" applyFill="1" applyAlignment="1">
      <alignment horizontal="center" vertical="top" wrapText="1"/>
    </xf>
    <xf numFmtId="0" fontId="5" fillId="2" borderId="0" xfId="0" applyFont="1" applyFill="1" applyAlignment="1">
      <alignment vertical="top" wrapText="1"/>
    </xf>
    <xf numFmtId="0" fontId="4" fillId="2" borderId="0" xfId="0" applyFont="1" applyFill="1" applyAlignment="1">
      <alignment vertical="top" wrapText="1"/>
    </xf>
    <xf numFmtId="0" fontId="6" fillId="2" borderId="2" xfId="0" applyFont="1" applyFill="1" applyBorder="1" applyAlignment="1">
      <alignment horizontal="center" vertical="top" wrapText="1"/>
    </xf>
    <xf numFmtId="0" fontId="7" fillId="2" borderId="2" xfId="0" applyFont="1" applyFill="1" applyBorder="1" applyAlignment="1">
      <alignment vertical="top" wrapText="1"/>
    </xf>
    <xf numFmtId="0" fontId="1" fillId="2" borderId="2" xfId="0" applyFont="1" applyFill="1" applyBorder="1" applyAlignment="1">
      <alignment vertical="top" wrapText="1"/>
    </xf>
    <xf numFmtId="0" fontId="1" fillId="0" borderId="0" xfId="0" applyFont="1" applyFill="1" applyBorder="1" applyAlignment="1">
      <alignment vertical="top" wrapText="1"/>
    </xf>
    <xf numFmtId="0" fontId="1" fillId="0" borderId="0" xfId="0" applyFont="1" applyFill="1" applyBorder="1" applyAlignment="1">
      <alignment horizontal="right" vertical="top" wrapText="1"/>
    </xf>
    <xf numFmtId="0" fontId="1" fillId="0" borderId="0" xfId="0" applyFont="1" applyFill="1" applyAlignment="1">
      <alignment vertical="top" wrapText="1"/>
    </xf>
    <xf numFmtId="0" fontId="1" fillId="0" borderId="1" xfId="0" applyFont="1" applyFill="1" applyBorder="1" applyAlignment="1">
      <alignment vertical="top" wrapText="1"/>
    </xf>
    <xf numFmtId="0" fontId="1" fillId="0" borderId="1" xfId="0" applyFont="1" applyFill="1" applyBorder="1" applyAlignment="1">
      <alignment horizontal="left" vertical="top" wrapText="1"/>
    </xf>
    <xf numFmtId="0" fontId="6" fillId="0" borderId="1" xfId="0" applyFont="1" applyFill="1" applyBorder="1" applyAlignment="1">
      <alignment vertical="top" wrapText="1"/>
    </xf>
    <xf numFmtId="2" fontId="7" fillId="2" borderId="2" xfId="0" applyNumberFormat="1"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0" fontId="6" fillId="2" borderId="2" xfId="0" applyFont="1" applyFill="1" applyBorder="1" applyAlignment="1">
      <alignment horizontal="center" vertical="top" wrapText="1"/>
    </xf>
    <xf numFmtId="0" fontId="8" fillId="2" borderId="0" xfId="0" applyFont="1" applyFill="1" applyBorder="1" applyAlignment="1">
      <alignment vertical="top" wrapText="1"/>
    </xf>
    <xf numFmtId="0" fontId="8" fillId="2" borderId="0" xfId="0" applyFont="1" applyFill="1" applyBorder="1" applyAlignment="1">
      <alignment horizontal="center" vertical="top" wrapText="1"/>
    </xf>
    <xf numFmtId="0" fontId="8" fillId="2" borderId="0" xfId="0" applyFont="1" applyFill="1" applyAlignment="1">
      <alignment vertical="top" wrapText="1"/>
    </xf>
    <xf numFmtId="0" fontId="8" fillId="2" borderId="0" xfId="0" applyFont="1" applyFill="1" applyBorder="1" applyAlignment="1">
      <alignment horizontal="justify" vertical="top" wrapText="1"/>
    </xf>
    <xf numFmtId="0" fontId="10" fillId="2" borderId="3" xfId="0" applyFont="1" applyFill="1" applyBorder="1" applyAlignment="1">
      <alignment horizontal="center" vertical="top" wrapText="1"/>
    </xf>
    <xf numFmtId="0" fontId="11" fillId="2" borderId="3" xfId="0" applyFont="1" applyFill="1" applyBorder="1" applyAlignment="1">
      <alignment horizontal="center" vertical="top" wrapText="1"/>
    </xf>
    <xf numFmtId="2" fontId="11" fillId="2" borderId="3" xfId="0" applyNumberFormat="1" applyFont="1" applyFill="1" applyBorder="1" applyAlignment="1">
      <alignment horizontal="center" vertical="top" wrapText="1"/>
    </xf>
    <xf numFmtId="0" fontId="11" fillId="2" borderId="0" xfId="0" applyFont="1" applyFill="1" applyAlignment="1">
      <alignment vertical="top" wrapText="1"/>
    </xf>
    <xf numFmtId="2" fontId="8" fillId="2" borderId="3" xfId="0" applyNumberFormat="1" applyFont="1" applyFill="1" applyBorder="1" applyAlignment="1">
      <alignment horizontal="center" vertical="top" wrapText="1"/>
    </xf>
    <xf numFmtId="0" fontId="8" fillId="2" borderId="3" xfId="0" applyFont="1" applyFill="1" applyBorder="1" applyAlignment="1">
      <alignment horizontal="center" vertical="top" wrapText="1"/>
    </xf>
    <xf numFmtId="0" fontId="9" fillId="2" borderId="3" xfId="0" applyFont="1" applyFill="1" applyBorder="1" applyAlignment="1">
      <alignment horizontal="center" vertical="top" wrapText="1"/>
    </xf>
    <xf numFmtId="2" fontId="9" fillId="2" borderId="3" xfId="0" applyNumberFormat="1" applyFont="1" applyFill="1" applyBorder="1" applyAlignment="1">
      <alignment horizontal="center" vertical="top" wrapText="1"/>
    </xf>
    <xf numFmtId="2" fontId="10" fillId="2" borderId="3" xfId="0" applyNumberFormat="1" applyFont="1" applyFill="1" applyBorder="1" applyAlignment="1">
      <alignment horizontal="center" vertical="top" wrapText="1"/>
    </xf>
    <xf numFmtId="0" fontId="10" fillId="2" borderId="3" xfId="0" applyFont="1" applyFill="1" applyBorder="1" applyAlignment="1">
      <alignment horizontal="left" vertical="top" wrapText="1"/>
    </xf>
    <xf numFmtId="0" fontId="10" fillId="2" borderId="3" xfId="0" applyFont="1" applyFill="1" applyBorder="1" applyAlignment="1">
      <alignment vertical="center" wrapText="1"/>
    </xf>
    <xf numFmtId="0" fontId="10" fillId="2" borderId="3" xfId="0" applyFont="1" applyFill="1" applyBorder="1" applyAlignment="1">
      <alignment vertical="top" wrapText="1"/>
    </xf>
    <xf numFmtId="0" fontId="8" fillId="2" borderId="3" xfId="0" applyFont="1" applyFill="1" applyBorder="1" applyAlignment="1">
      <alignment horizontal="left" vertical="top" wrapText="1"/>
    </xf>
    <xf numFmtId="0" fontId="10" fillId="2" borderId="3" xfId="0" applyFont="1" applyFill="1" applyBorder="1" applyAlignment="1">
      <alignment horizontal="center" vertical="center" wrapText="1"/>
    </xf>
    <xf numFmtId="0" fontId="8" fillId="2" borderId="3" xfId="0" applyFont="1" applyFill="1" applyBorder="1" applyAlignment="1">
      <alignment vertical="top" wrapText="1"/>
    </xf>
    <xf numFmtId="0" fontId="10" fillId="2" borderId="0" xfId="0" applyFont="1" applyFill="1" applyBorder="1" applyAlignment="1">
      <alignment vertical="top" wrapText="1"/>
    </xf>
    <xf numFmtId="0" fontId="10" fillId="2" borderId="0" xfId="0" applyFont="1" applyFill="1" applyBorder="1" applyAlignment="1">
      <alignment horizontal="center" vertical="top" wrapText="1"/>
    </xf>
    <xf numFmtId="164" fontId="10" fillId="2" borderId="0" xfId="0" applyNumberFormat="1" applyFont="1" applyFill="1" applyBorder="1" applyAlignment="1">
      <alignment horizontal="center" vertical="top" wrapText="1"/>
    </xf>
    <xf numFmtId="164" fontId="8" fillId="2" borderId="0" xfId="0" applyNumberFormat="1" applyFont="1" applyFill="1" applyBorder="1" applyAlignment="1">
      <alignment horizontal="center" vertical="top" wrapText="1"/>
    </xf>
    <xf numFmtId="0" fontId="8" fillId="2" borderId="0" xfId="0" applyFont="1" applyFill="1" applyAlignment="1">
      <alignment horizontal="center" vertical="top" wrapText="1"/>
    </xf>
    <xf numFmtId="0" fontId="1" fillId="0" borderId="1" xfId="0" applyFont="1" applyFill="1" applyBorder="1" applyAlignment="1">
      <alignment horizontal="center" vertical="top" wrapText="1"/>
    </xf>
    <xf numFmtId="3" fontId="1" fillId="0" borderId="1" xfId="0" applyNumberFormat="1" applyFont="1" applyFill="1" applyBorder="1" applyAlignment="1">
      <alignment horizontal="center" vertical="top" wrapText="1"/>
    </xf>
    <xf numFmtId="3" fontId="6" fillId="0" borderId="1" xfId="0" applyNumberFormat="1" applyFont="1" applyFill="1" applyBorder="1" applyAlignment="1">
      <alignment horizontal="center" vertical="top" wrapText="1"/>
    </xf>
    <xf numFmtId="0" fontId="1" fillId="0" borderId="1" xfId="0" applyFont="1" applyFill="1" applyBorder="1" applyAlignment="1">
      <alignment horizontal="justify" vertical="top" wrapText="1"/>
    </xf>
    <xf numFmtId="3" fontId="1" fillId="0" borderId="1" xfId="0" applyNumberFormat="1"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center" vertical="top" wrapText="1"/>
    </xf>
    <xf numFmtId="0" fontId="10" fillId="2" borderId="3" xfId="0" applyFont="1" applyFill="1" applyBorder="1" applyAlignment="1">
      <alignment horizontal="center" vertical="top" wrapText="1"/>
    </xf>
    <xf numFmtId="0" fontId="10" fillId="2" borderId="3" xfId="0" applyFont="1" applyFill="1" applyBorder="1" applyAlignment="1">
      <alignment vertical="top" wrapText="1"/>
    </xf>
    <xf numFmtId="0"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top" wrapText="1"/>
    </xf>
    <xf numFmtId="0" fontId="7" fillId="0" borderId="7" xfId="0" applyFont="1" applyFill="1" applyBorder="1" applyAlignment="1">
      <alignment horizontal="center" vertical="top" wrapText="1"/>
    </xf>
    <xf numFmtId="0" fontId="7" fillId="0" borderId="8" xfId="0" applyFont="1" applyFill="1"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1" fillId="0" borderId="7" xfId="0" applyFont="1" applyFill="1" applyBorder="1" applyAlignment="1">
      <alignment horizontal="center" vertical="top" wrapText="1"/>
    </xf>
    <xf numFmtId="0" fontId="1" fillId="0" borderId="8" xfId="0" applyFont="1" applyFill="1" applyBorder="1" applyAlignment="1">
      <alignment horizontal="center" vertical="top" wrapText="1"/>
    </xf>
    <xf numFmtId="0" fontId="1" fillId="0" borderId="9" xfId="0" applyFont="1" applyFill="1" applyBorder="1" applyAlignment="1">
      <alignment horizontal="center" vertical="top" wrapText="1"/>
    </xf>
    <xf numFmtId="0" fontId="8" fillId="2" borderId="0" xfId="0" applyFont="1" applyFill="1" applyBorder="1" applyAlignment="1">
      <alignment horizontal="right" vertical="top" wrapText="1"/>
    </xf>
    <xf numFmtId="0" fontId="9" fillId="2" borderId="0" xfId="0" applyFont="1" applyFill="1" applyBorder="1" applyAlignment="1">
      <alignment horizontal="center" vertical="top" wrapText="1"/>
    </xf>
    <xf numFmtId="0" fontId="10" fillId="2" borderId="3" xfId="0" applyFont="1" applyFill="1" applyBorder="1" applyAlignment="1">
      <alignment horizontal="center" vertical="top" wrapText="1"/>
    </xf>
    <xf numFmtId="0" fontId="8" fillId="2" borderId="3" xfId="0" applyFont="1" applyFill="1" applyBorder="1" applyAlignment="1">
      <alignment horizontal="center" vertical="top" wrapText="1"/>
    </xf>
    <xf numFmtId="0" fontId="9" fillId="2" borderId="3" xfId="0" applyFont="1" applyFill="1" applyBorder="1" applyAlignment="1">
      <alignment horizontal="center" vertical="top" wrapText="1"/>
    </xf>
    <xf numFmtId="0" fontId="11" fillId="2" borderId="3" xfId="0" applyFont="1" applyFill="1" applyBorder="1" applyAlignment="1">
      <alignment horizontal="center" vertical="top" wrapText="1"/>
    </xf>
    <xf numFmtId="0" fontId="10" fillId="2" borderId="3" xfId="0" applyFont="1" applyFill="1" applyBorder="1" applyAlignment="1">
      <alignment vertical="top" wrapText="1"/>
    </xf>
    <xf numFmtId="0" fontId="9" fillId="2" borderId="4" xfId="0" applyFont="1" applyFill="1"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2" fillId="2" borderId="0" xfId="0" applyFont="1" applyFill="1" applyAlignment="1">
      <alignment horizontal="right" vertical="top" wrapText="1"/>
    </xf>
    <xf numFmtId="0" fontId="3" fillId="2" borderId="2" xfId="0" applyFont="1" applyFill="1" applyBorder="1" applyAlignment="1">
      <alignment horizontal="center" vertical="top" wrapText="1"/>
    </xf>
    <xf numFmtId="0" fontId="7" fillId="2" borderId="2" xfId="0" applyFont="1" applyFill="1" applyBorder="1" applyAlignment="1">
      <alignment horizontal="center" vertical="top" wrapText="1"/>
    </xf>
    <xf numFmtId="0" fontId="3" fillId="2" borderId="0" xfId="0" applyFont="1" applyFill="1" applyAlignment="1">
      <alignment horizontal="center" vertical="top" wrapText="1"/>
    </xf>
    <xf numFmtId="0" fontId="6" fillId="2" borderId="2"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
  <sheetViews>
    <sheetView view="pageBreakPreview" zoomScale="55" zoomScaleNormal="55" zoomScaleSheetLayoutView="55" workbookViewId="0">
      <selection activeCell="B3" sqref="B3:H3"/>
    </sheetView>
  </sheetViews>
  <sheetFormatPr defaultColWidth="9.140625" defaultRowHeight="18.75" x14ac:dyDescent="0.25"/>
  <cols>
    <col min="1" max="1" width="9.140625" style="13"/>
    <col min="2" max="2" width="30.42578125" style="14" customWidth="1"/>
    <col min="3" max="3" width="35.140625" style="14" customWidth="1"/>
    <col min="4" max="4" width="9.140625" style="14"/>
    <col min="5" max="7" width="15.7109375" style="14" customWidth="1"/>
    <col min="8" max="8" width="62.85546875" style="44" customWidth="1"/>
    <col min="9" max="16384" width="9.140625" style="13"/>
  </cols>
  <sheetData>
    <row r="1" spans="1:8" x14ac:dyDescent="0.25">
      <c r="B1" s="11"/>
      <c r="C1" s="11"/>
      <c r="D1" s="11"/>
      <c r="E1" s="11"/>
      <c r="F1" s="11"/>
      <c r="G1" s="11"/>
      <c r="H1" s="12" t="s">
        <v>41</v>
      </c>
    </row>
    <row r="2" spans="1:8" x14ac:dyDescent="0.25">
      <c r="B2" s="11"/>
      <c r="C2" s="11"/>
      <c r="D2" s="11"/>
      <c r="E2" s="11"/>
      <c r="F2" s="11"/>
      <c r="G2" s="11"/>
      <c r="H2" s="12"/>
    </row>
    <row r="3" spans="1:8" ht="27" customHeight="1" x14ac:dyDescent="0.25">
      <c r="A3" s="11"/>
      <c r="B3" s="57" t="s">
        <v>62</v>
      </c>
      <c r="C3" s="57"/>
      <c r="D3" s="57"/>
      <c r="E3" s="57"/>
      <c r="F3" s="57"/>
      <c r="G3" s="57"/>
      <c r="H3" s="57"/>
    </row>
    <row r="4" spans="1:8" ht="78" customHeight="1" x14ac:dyDescent="0.25">
      <c r="A4" s="14" t="s">
        <v>52</v>
      </c>
      <c r="B4" s="44" t="s">
        <v>20</v>
      </c>
      <c r="C4" s="44" t="s">
        <v>9</v>
      </c>
      <c r="D4" s="44" t="s">
        <v>6</v>
      </c>
      <c r="E4" s="44" t="s">
        <v>40</v>
      </c>
      <c r="F4" s="44" t="s">
        <v>47</v>
      </c>
      <c r="G4" s="44" t="s">
        <v>44</v>
      </c>
      <c r="H4" s="44" t="s">
        <v>28</v>
      </c>
    </row>
    <row r="5" spans="1:8" ht="18" customHeight="1" x14ac:dyDescent="0.25">
      <c r="A5" s="44">
        <v>1</v>
      </c>
      <c r="B5" s="44">
        <v>2</v>
      </c>
      <c r="C5" s="44">
        <v>3</v>
      </c>
      <c r="D5" s="44">
        <v>4</v>
      </c>
      <c r="E5" s="44">
        <v>5</v>
      </c>
      <c r="F5" s="44">
        <v>6</v>
      </c>
      <c r="G5" s="44">
        <v>7</v>
      </c>
      <c r="H5" s="44">
        <v>8</v>
      </c>
    </row>
    <row r="6" spans="1:8" ht="79.900000000000006" customHeight="1" x14ac:dyDescent="0.25">
      <c r="A6" s="55">
        <v>1</v>
      </c>
      <c r="B6" s="58" t="s">
        <v>36</v>
      </c>
      <c r="C6" s="15" t="s">
        <v>27</v>
      </c>
      <c r="D6" s="44" t="s">
        <v>7</v>
      </c>
      <c r="E6" s="53">
        <v>5016</v>
      </c>
      <c r="F6" s="44">
        <v>5836</v>
      </c>
      <c r="G6" s="44">
        <v>7009</v>
      </c>
      <c r="H6" s="47" t="s">
        <v>88</v>
      </c>
    </row>
    <row r="7" spans="1:8" ht="124.9" customHeight="1" x14ac:dyDescent="0.25">
      <c r="A7" s="55"/>
      <c r="B7" s="58"/>
      <c r="C7" s="14" t="s">
        <v>79</v>
      </c>
      <c r="D7" s="44" t="s">
        <v>7</v>
      </c>
      <c r="E7" s="45">
        <v>54</v>
      </c>
      <c r="F7" s="46">
        <v>128</v>
      </c>
      <c r="G7" s="46">
        <v>159</v>
      </c>
      <c r="H7" s="47" t="s">
        <v>89</v>
      </c>
    </row>
    <row r="8" spans="1:8" ht="163.15" customHeight="1" x14ac:dyDescent="0.25">
      <c r="A8" s="63" t="s">
        <v>45</v>
      </c>
      <c r="B8" s="59" t="s">
        <v>39</v>
      </c>
      <c r="C8" s="14" t="s">
        <v>21</v>
      </c>
      <c r="D8" s="44" t="s">
        <v>7</v>
      </c>
      <c r="E8" s="45">
        <v>11</v>
      </c>
      <c r="F8" s="44">
        <v>18</v>
      </c>
      <c r="G8" s="44">
        <v>16</v>
      </c>
      <c r="H8" s="47" t="s">
        <v>95</v>
      </c>
    </row>
    <row r="9" spans="1:8" ht="118.5" customHeight="1" x14ac:dyDescent="0.25">
      <c r="A9" s="64"/>
      <c r="B9" s="60"/>
      <c r="C9" s="14" t="s">
        <v>80</v>
      </c>
      <c r="D9" s="44" t="s">
        <v>7</v>
      </c>
      <c r="E9" s="45">
        <v>5</v>
      </c>
      <c r="F9" s="44">
        <v>7</v>
      </c>
      <c r="G9" s="44">
        <v>7</v>
      </c>
      <c r="H9" s="47" t="s">
        <v>90</v>
      </c>
    </row>
    <row r="10" spans="1:8" ht="115.5" customHeight="1" x14ac:dyDescent="0.25">
      <c r="A10" s="64"/>
      <c r="B10" s="60"/>
      <c r="C10" s="16" t="s">
        <v>81</v>
      </c>
      <c r="D10" s="44" t="s">
        <v>7</v>
      </c>
      <c r="E10" s="45">
        <v>32</v>
      </c>
      <c r="F10" s="44">
        <v>45</v>
      </c>
      <c r="G10" s="44">
        <v>52</v>
      </c>
      <c r="H10" s="47" t="s">
        <v>91</v>
      </c>
    </row>
    <row r="11" spans="1:8" ht="129.75" customHeight="1" x14ac:dyDescent="0.25">
      <c r="A11" s="64"/>
      <c r="B11" s="60"/>
      <c r="C11" s="16" t="s">
        <v>82</v>
      </c>
      <c r="D11" s="44" t="s">
        <v>7</v>
      </c>
      <c r="E11" s="45" t="s">
        <v>8</v>
      </c>
      <c r="F11" s="44">
        <v>6</v>
      </c>
      <c r="G11" s="44">
        <v>7</v>
      </c>
      <c r="H11" s="47" t="s">
        <v>92</v>
      </c>
    </row>
    <row r="12" spans="1:8" ht="43.5" customHeight="1" x14ac:dyDescent="0.25">
      <c r="A12" s="64"/>
      <c r="B12" s="61"/>
      <c r="C12" s="16" t="s">
        <v>83</v>
      </c>
      <c r="D12" s="49" t="s">
        <v>7</v>
      </c>
      <c r="E12" s="45">
        <v>1</v>
      </c>
      <c r="F12" s="49">
        <v>2</v>
      </c>
      <c r="G12" s="49">
        <v>2</v>
      </c>
      <c r="H12" s="47" t="s">
        <v>90</v>
      </c>
    </row>
    <row r="13" spans="1:8" ht="96.75" customHeight="1" x14ac:dyDescent="0.25">
      <c r="A13" s="64"/>
      <c r="B13" s="61"/>
      <c r="C13" s="16" t="s">
        <v>84</v>
      </c>
      <c r="D13" s="50" t="s">
        <v>7</v>
      </c>
      <c r="E13" s="45" t="s">
        <v>8</v>
      </c>
      <c r="F13" s="50">
        <v>1</v>
      </c>
      <c r="G13" s="50">
        <v>1</v>
      </c>
      <c r="H13" s="47" t="s">
        <v>90</v>
      </c>
    </row>
    <row r="14" spans="1:8" ht="245.25" customHeight="1" x14ac:dyDescent="0.25">
      <c r="A14" s="65"/>
      <c r="B14" s="62"/>
      <c r="C14" s="16" t="s">
        <v>85</v>
      </c>
      <c r="D14" s="50" t="s">
        <v>7</v>
      </c>
      <c r="E14" s="45" t="s">
        <v>8</v>
      </c>
      <c r="F14" s="50">
        <v>10</v>
      </c>
      <c r="G14" s="50">
        <v>11</v>
      </c>
      <c r="H14" s="47" t="s">
        <v>94</v>
      </c>
    </row>
    <row r="15" spans="1:8" ht="97.5" customHeight="1" x14ac:dyDescent="0.25">
      <c r="A15" s="55" t="s">
        <v>46</v>
      </c>
      <c r="B15" s="56" t="s">
        <v>35</v>
      </c>
      <c r="C15" s="14" t="s">
        <v>86</v>
      </c>
      <c r="D15" s="44" t="s">
        <v>37</v>
      </c>
      <c r="E15" s="45">
        <v>500</v>
      </c>
      <c r="F15" s="45">
        <v>0</v>
      </c>
      <c r="G15" s="44">
        <v>0</v>
      </c>
      <c r="H15" s="54" t="s">
        <v>8</v>
      </c>
    </row>
    <row r="16" spans="1:8" ht="201" customHeight="1" x14ac:dyDescent="0.25">
      <c r="A16" s="55"/>
      <c r="B16" s="56"/>
      <c r="C16" s="14" t="s">
        <v>87</v>
      </c>
      <c r="D16" s="44" t="s">
        <v>7</v>
      </c>
      <c r="E16" s="45" t="s">
        <v>8</v>
      </c>
      <c r="F16" s="48">
        <v>65</v>
      </c>
      <c r="G16" s="48">
        <v>91</v>
      </c>
      <c r="H16" s="47" t="s">
        <v>93</v>
      </c>
    </row>
  </sheetData>
  <mergeCells count="7">
    <mergeCell ref="A15:A16"/>
    <mergeCell ref="B15:B16"/>
    <mergeCell ref="B3:H3"/>
    <mergeCell ref="B6:B7"/>
    <mergeCell ref="A6:A7"/>
    <mergeCell ref="B8:B14"/>
    <mergeCell ref="A8:A14"/>
  </mergeCells>
  <pageMargins left="0.25" right="0.25" top="0.75" bottom="0.75" header="0.3" footer="0.3"/>
  <pageSetup paperSize="9" scale="7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2"/>
  <sheetViews>
    <sheetView view="pageBreakPreview" zoomScale="70" zoomScaleNormal="70" zoomScaleSheetLayoutView="70" workbookViewId="0">
      <pane xSplit="2" ySplit="7" topLeftCell="C22" activePane="bottomRight" state="frozen"/>
      <selection pane="topRight" activeCell="C1" sqref="C1"/>
      <selection pane="bottomLeft" activeCell="A8" sqref="A8"/>
      <selection pane="bottomRight" activeCell="K39" sqref="A1:K39"/>
    </sheetView>
  </sheetViews>
  <sheetFormatPr defaultColWidth="9.140625" defaultRowHeight="15.75" x14ac:dyDescent="0.25"/>
  <cols>
    <col min="1" max="1" width="26.7109375" style="22" customWidth="1"/>
    <col min="2" max="2" width="26.28515625" style="22" customWidth="1"/>
    <col min="3" max="3" width="9" style="43" customWidth="1"/>
    <col min="4" max="4" width="9.42578125" style="43" customWidth="1"/>
    <col min="5" max="5" width="9.7109375" style="43" customWidth="1"/>
    <col min="6" max="6" width="9.5703125" style="43" customWidth="1"/>
    <col min="7" max="7" width="10.5703125" style="43" customWidth="1"/>
    <col min="8" max="9" width="9.28515625" style="43" customWidth="1"/>
    <col min="10" max="10" width="10.42578125" style="43" customWidth="1"/>
    <col min="11" max="11" width="12.28515625" style="20" customWidth="1"/>
    <col min="12" max="16384" width="9.140625" style="22"/>
  </cols>
  <sheetData>
    <row r="1" spans="1:11" ht="34.5" customHeight="1" x14ac:dyDescent="0.25">
      <c r="A1" s="20"/>
      <c r="B1" s="20"/>
      <c r="C1" s="21"/>
      <c r="D1" s="21"/>
      <c r="E1" s="21"/>
      <c r="F1" s="21"/>
      <c r="G1" s="21"/>
      <c r="H1" s="21"/>
      <c r="I1" s="66" t="s">
        <v>42</v>
      </c>
      <c r="J1" s="66"/>
      <c r="K1" s="66"/>
    </row>
    <row r="2" spans="1:11" ht="39" customHeight="1" x14ac:dyDescent="0.25">
      <c r="A2" s="67" t="s">
        <v>65</v>
      </c>
      <c r="B2" s="67"/>
      <c r="C2" s="67"/>
      <c r="D2" s="67"/>
      <c r="E2" s="67"/>
      <c r="F2" s="67"/>
      <c r="G2" s="67"/>
      <c r="H2" s="67"/>
      <c r="I2" s="67"/>
      <c r="J2" s="67"/>
      <c r="K2" s="67"/>
    </row>
    <row r="3" spans="1:11" ht="19.149999999999999" customHeight="1" x14ac:dyDescent="0.25">
      <c r="A3" s="23"/>
      <c r="B3" s="20"/>
      <c r="C3" s="21"/>
      <c r="D3" s="21"/>
      <c r="E3" s="21"/>
      <c r="F3" s="21"/>
      <c r="G3" s="21"/>
      <c r="H3" s="21"/>
      <c r="I3" s="21"/>
      <c r="J3" s="21"/>
      <c r="K3" s="20" t="s">
        <v>15</v>
      </c>
    </row>
    <row r="4" spans="1:11" ht="19.899999999999999" customHeight="1" x14ac:dyDescent="0.25">
      <c r="A4" s="68" t="s">
        <v>0</v>
      </c>
      <c r="B4" s="68" t="s">
        <v>1</v>
      </c>
      <c r="C4" s="69" t="s">
        <v>63</v>
      </c>
      <c r="D4" s="69"/>
      <c r="E4" s="69"/>
      <c r="F4" s="69"/>
      <c r="G4" s="69"/>
      <c r="H4" s="69"/>
      <c r="I4" s="69"/>
      <c r="J4" s="69"/>
      <c r="K4" s="69"/>
    </row>
    <row r="5" spans="1:11" ht="18.399999999999999" customHeight="1" x14ac:dyDescent="0.25">
      <c r="A5" s="68"/>
      <c r="B5" s="68"/>
      <c r="C5" s="68" t="s">
        <v>13</v>
      </c>
      <c r="D5" s="68"/>
      <c r="E5" s="68"/>
      <c r="F5" s="68"/>
      <c r="G5" s="68" t="s">
        <v>14</v>
      </c>
      <c r="H5" s="68"/>
      <c r="I5" s="68"/>
      <c r="J5" s="68"/>
      <c r="K5" s="68" t="s">
        <v>12</v>
      </c>
    </row>
    <row r="6" spans="1:11" ht="57" customHeight="1" x14ac:dyDescent="0.25">
      <c r="A6" s="68"/>
      <c r="B6" s="68"/>
      <c r="C6" s="24" t="s">
        <v>30</v>
      </c>
      <c r="D6" s="24" t="s">
        <v>10</v>
      </c>
      <c r="E6" s="24" t="s">
        <v>11</v>
      </c>
      <c r="F6" s="24" t="s">
        <v>3</v>
      </c>
      <c r="G6" s="24" t="s">
        <v>30</v>
      </c>
      <c r="H6" s="24" t="s">
        <v>10</v>
      </c>
      <c r="I6" s="24" t="s">
        <v>11</v>
      </c>
      <c r="J6" s="24" t="s">
        <v>3</v>
      </c>
      <c r="K6" s="68"/>
    </row>
    <row r="7" spans="1:11" ht="17.45" customHeight="1" x14ac:dyDescent="0.25">
      <c r="A7" s="24">
        <v>1</v>
      </c>
      <c r="B7" s="24">
        <v>2</v>
      </c>
      <c r="C7" s="24">
        <v>3</v>
      </c>
      <c r="D7" s="24">
        <v>4</v>
      </c>
      <c r="E7" s="24">
        <v>5</v>
      </c>
      <c r="F7" s="24">
        <v>6</v>
      </c>
      <c r="G7" s="24">
        <v>7</v>
      </c>
      <c r="H7" s="24">
        <v>8</v>
      </c>
      <c r="I7" s="24">
        <v>9</v>
      </c>
      <c r="J7" s="24">
        <v>10</v>
      </c>
      <c r="K7" s="24">
        <v>11</v>
      </c>
    </row>
    <row r="8" spans="1:11" s="27" customFormat="1" ht="18.399999999999999" customHeight="1" x14ac:dyDescent="0.25">
      <c r="A8" s="73" t="s">
        <v>31</v>
      </c>
      <c r="B8" s="25" t="s">
        <v>2</v>
      </c>
      <c r="C8" s="26">
        <f>C9+C10</f>
        <v>2837.1500000000005</v>
      </c>
      <c r="D8" s="26">
        <f t="shared" ref="D8:G8" si="0">D9+D10</f>
        <v>0</v>
      </c>
      <c r="E8" s="26">
        <f t="shared" si="0"/>
        <v>0</v>
      </c>
      <c r="F8" s="26">
        <f t="shared" si="0"/>
        <v>2837.1500000000005</v>
      </c>
      <c r="G8" s="26">
        <f t="shared" si="0"/>
        <v>2837.1500000000005</v>
      </c>
      <c r="H8" s="26">
        <f t="shared" ref="H8" si="1">H9+H10</f>
        <v>0</v>
      </c>
      <c r="I8" s="26">
        <f t="shared" ref="I8" si="2">I9+I10</f>
        <v>0</v>
      </c>
      <c r="J8" s="26">
        <f t="shared" ref="J8" si="3">J9+J10</f>
        <v>2837.1500000000005</v>
      </c>
      <c r="K8" s="26">
        <f>J8/F8*100</f>
        <v>100</v>
      </c>
    </row>
    <row r="9" spans="1:11" ht="178.15" customHeight="1" x14ac:dyDescent="0.25">
      <c r="A9" s="74"/>
      <c r="B9" s="24" t="s">
        <v>38</v>
      </c>
      <c r="C9" s="28">
        <f>C12+C36</f>
        <v>2789.6500000000005</v>
      </c>
      <c r="D9" s="28">
        <f t="shared" ref="D9:J9" si="4">D12+D36</f>
        <v>0</v>
      </c>
      <c r="E9" s="28">
        <f t="shared" si="4"/>
        <v>0</v>
      </c>
      <c r="F9" s="28">
        <f t="shared" si="4"/>
        <v>2789.6500000000005</v>
      </c>
      <c r="G9" s="28">
        <f t="shared" si="4"/>
        <v>2789.6500000000005</v>
      </c>
      <c r="H9" s="28">
        <f t="shared" si="4"/>
        <v>0</v>
      </c>
      <c r="I9" s="28">
        <f t="shared" si="4"/>
        <v>0</v>
      </c>
      <c r="J9" s="28">
        <f t="shared" si="4"/>
        <v>2789.6500000000005</v>
      </c>
      <c r="K9" s="28">
        <f t="shared" ref="K9:K40" si="5">J9/F9*100</f>
        <v>100</v>
      </c>
    </row>
    <row r="10" spans="1:11" ht="116.25" customHeight="1" x14ac:dyDescent="0.25">
      <c r="A10" s="75"/>
      <c r="B10" s="29" t="s">
        <v>53</v>
      </c>
      <c r="C10" s="28">
        <f>C13</f>
        <v>47.5</v>
      </c>
      <c r="D10" s="28">
        <v>0</v>
      </c>
      <c r="E10" s="28">
        <v>0</v>
      </c>
      <c r="F10" s="28">
        <f>SUM(C10:E10)</f>
        <v>47.5</v>
      </c>
      <c r="G10" s="28">
        <v>47.5</v>
      </c>
      <c r="H10" s="28">
        <v>0</v>
      </c>
      <c r="I10" s="28">
        <v>0</v>
      </c>
      <c r="J10" s="28">
        <f>SUM(G10:I10)</f>
        <v>47.5</v>
      </c>
      <c r="K10" s="28">
        <f t="shared" si="5"/>
        <v>100</v>
      </c>
    </row>
    <row r="11" spans="1:11" s="27" customFormat="1" ht="18.399999999999999" customHeight="1" x14ac:dyDescent="0.25">
      <c r="A11" s="71" t="s">
        <v>32</v>
      </c>
      <c r="B11" s="30" t="s">
        <v>2</v>
      </c>
      <c r="C11" s="31">
        <f>C12+C13</f>
        <v>2739.3900000000003</v>
      </c>
      <c r="D11" s="31">
        <f t="shared" ref="D11:F11" si="6">D12+D13</f>
        <v>0</v>
      </c>
      <c r="E11" s="31">
        <f t="shared" si="6"/>
        <v>0</v>
      </c>
      <c r="F11" s="31">
        <f t="shared" si="6"/>
        <v>2739.3900000000003</v>
      </c>
      <c r="G11" s="31">
        <f t="shared" ref="G11" si="7">G12+G13</f>
        <v>2739.3900000000003</v>
      </c>
      <c r="H11" s="31">
        <f t="shared" ref="H11" si="8">H12+H13</f>
        <v>0</v>
      </c>
      <c r="I11" s="31">
        <f t="shared" ref="I11" si="9">I12+I13</f>
        <v>0</v>
      </c>
      <c r="J11" s="31">
        <f t="shared" ref="J11" si="10">J12+J13</f>
        <v>2739.3900000000003</v>
      </c>
      <c r="K11" s="26">
        <f t="shared" si="5"/>
        <v>100</v>
      </c>
    </row>
    <row r="12" spans="1:11" ht="70.5" customHeight="1" x14ac:dyDescent="0.25">
      <c r="A12" s="71"/>
      <c r="B12" s="24" t="s">
        <v>22</v>
      </c>
      <c r="C12" s="32">
        <f>C14+C20+C26+C32</f>
        <v>2691.8900000000003</v>
      </c>
      <c r="D12" s="32">
        <f t="shared" ref="D12:J12" si="11">D14+D20+D23+D26+D32</f>
        <v>0</v>
      </c>
      <c r="E12" s="32">
        <f t="shared" si="11"/>
        <v>0</v>
      </c>
      <c r="F12" s="32">
        <f t="shared" si="11"/>
        <v>2691.8900000000003</v>
      </c>
      <c r="G12" s="32">
        <f t="shared" si="11"/>
        <v>2691.8900000000003</v>
      </c>
      <c r="H12" s="32">
        <f t="shared" si="11"/>
        <v>0</v>
      </c>
      <c r="I12" s="32">
        <f t="shared" si="11"/>
        <v>0</v>
      </c>
      <c r="J12" s="32">
        <f t="shared" si="11"/>
        <v>2691.8900000000003</v>
      </c>
      <c r="K12" s="28">
        <f t="shared" si="5"/>
        <v>100</v>
      </c>
    </row>
    <row r="13" spans="1:11" ht="39" customHeight="1" x14ac:dyDescent="0.25">
      <c r="A13" s="71"/>
      <c r="B13" s="29" t="s">
        <v>54</v>
      </c>
      <c r="C13" s="28">
        <f>C27</f>
        <v>47.5</v>
      </c>
      <c r="D13" s="28">
        <v>0</v>
      </c>
      <c r="E13" s="28">
        <v>0</v>
      </c>
      <c r="F13" s="28">
        <f t="shared" ref="F13:F22" si="12">SUM(C13:E13)</f>
        <v>47.5</v>
      </c>
      <c r="G13" s="28">
        <f>G27</f>
        <v>47.5</v>
      </c>
      <c r="H13" s="28">
        <v>0</v>
      </c>
      <c r="I13" s="28">
        <v>0</v>
      </c>
      <c r="J13" s="28">
        <f t="shared" ref="J13" si="13">SUM(G13:I13)</f>
        <v>47.5</v>
      </c>
      <c r="K13" s="28">
        <f t="shared" si="5"/>
        <v>100</v>
      </c>
    </row>
    <row r="14" spans="1:11" ht="79.900000000000006" customHeight="1" x14ac:dyDescent="0.25">
      <c r="A14" s="33" t="s">
        <v>48</v>
      </c>
      <c r="B14" s="24" t="s">
        <v>22</v>
      </c>
      <c r="C14" s="32">
        <f>C18+C19</f>
        <v>342.63</v>
      </c>
      <c r="D14" s="32">
        <f t="shared" ref="D14:I14" si="14">D15</f>
        <v>0</v>
      </c>
      <c r="E14" s="32">
        <f t="shared" si="14"/>
        <v>0</v>
      </c>
      <c r="F14" s="32">
        <f>C14+D14+E14</f>
        <v>342.63</v>
      </c>
      <c r="G14" s="32">
        <f>G18+G19</f>
        <v>342.63</v>
      </c>
      <c r="H14" s="32">
        <f t="shared" si="14"/>
        <v>0</v>
      </c>
      <c r="I14" s="32">
        <f t="shared" si="14"/>
        <v>0</v>
      </c>
      <c r="J14" s="32">
        <f>G14+H14+I14</f>
        <v>342.63</v>
      </c>
      <c r="K14" s="28">
        <f t="shared" si="5"/>
        <v>100</v>
      </c>
    </row>
    <row r="15" spans="1:11" ht="91.15" hidden="1" customHeight="1" x14ac:dyDescent="0.25">
      <c r="A15" s="34" t="s">
        <v>49</v>
      </c>
      <c r="B15" s="24" t="s">
        <v>25</v>
      </c>
      <c r="C15" s="32">
        <v>0</v>
      </c>
      <c r="D15" s="32">
        <f t="shared" ref="D15:I15" si="15">D16+D17</f>
        <v>0</v>
      </c>
      <c r="E15" s="32">
        <f t="shared" si="15"/>
        <v>0</v>
      </c>
      <c r="F15" s="32">
        <f>F16+F17</f>
        <v>0</v>
      </c>
      <c r="G15" s="32">
        <v>0</v>
      </c>
      <c r="H15" s="32">
        <f t="shared" si="15"/>
        <v>0</v>
      </c>
      <c r="I15" s="32">
        <f t="shared" si="15"/>
        <v>0</v>
      </c>
      <c r="J15" s="32">
        <f>J16+J17</f>
        <v>0</v>
      </c>
      <c r="K15" s="28" t="e">
        <f t="shared" si="5"/>
        <v>#DIV/0!</v>
      </c>
    </row>
    <row r="16" spans="1:11" ht="120.6" hidden="1" customHeight="1" x14ac:dyDescent="0.25">
      <c r="A16" s="34" t="s">
        <v>50</v>
      </c>
      <c r="B16" s="24" t="s">
        <v>25</v>
      </c>
      <c r="C16" s="32">
        <v>0</v>
      </c>
      <c r="D16" s="32">
        <f t="shared" ref="D16:E16" si="16">D20+D21</f>
        <v>0</v>
      </c>
      <c r="E16" s="32">
        <f t="shared" si="16"/>
        <v>0</v>
      </c>
      <c r="F16" s="28">
        <f t="shared" ref="F16" si="17">SUM(C16:E16)</f>
        <v>0</v>
      </c>
      <c r="G16" s="32">
        <v>0</v>
      </c>
      <c r="H16" s="32">
        <f t="shared" ref="H16:I16" si="18">H20+H21</f>
        <v>0</v>
      </c>
      <c r="I16" s="32">
        <f t="shared" si="18"/>
        <v>0</v>
      </c>
      <c r="J16" s="28">
        <f t="shared" ref="J16" si="19">SUM(G16:I16)</f>
        <v>0</v>
      </c>
      <c r="K16" s="28" t="e">
        <f t="shared" si="5"/>
        <v>#DIV/0!</v>
      </c>
    </row>
    <row r="17" spans="1:11" ht="146.25" hidden="1" customHeight="1" x14ac:dyDescent="0.25">
      <c r="A17" s="35" t="s">
        <v>51</v>
      </c>
      <c r="B17" s="24" t="s">
        <v>22</v>
      </c>
      <c r="C17" s="32">
        <v>0</v>
      </c>
      <c r="D17" s="32">
        <v>0</v>
      </c>
      <c r="E17" s="32">
        <v>0</v>
      </c>
      <c r="F17" s="28">
        <f t="shared" si="12"/>
        <v>0</v>
      </c>
      <c r="G17" s="32">
        <v>0</v>
      </c>
      <c r="H17" s="32">
        <v>0</v>
      </c>
      <c r="I17" s="32">
        <v>0</v>
      </c>
      <c r="J17" s="28">
        <f t="shared" ref="J17:J22" si="20">SUM(G17:I17)</f>
        <v>0</v>
      </c>
      <c r="K17" s="28" t="e">
        <f t="shared" si="5"/>
        <v>#DIV/0!</v>
      </c>
    </row>
    <row r="18" spans="1:11" ht="178.5" customHeight="1" x14ac:dyDescent="0.25">
      <c r="A18" s="52" t="s">
        <v>68</v>
      </c>
      <c r="B18" s="51" t="s">
        <v>22</v>
      </c>
      <c r="C18" s="32">
        <v>210</v>
      </c>
      <c r="D18" s="32">
        <v>0</v>
      </c>
      <c r="E18" s="32">
        <v>0</v>
      </c>
      <c r="F18" s="28">
        <f t="shared" ref="F18" si="21">SUM(C18:E18)</f>
        <v>210</v>
      </c>
      <c r="G18" s="32">
        <v>210</v>
      </c>
      <c r="H18" s="32">
        <v>0</v>
      </c>
      <c r="I18" s="32">
        <v>0</v>
      </c>
      <c r="J18" s="28">
        <f t="shared" ref="J18" si="22">SUM(G18:I18)</f>
        <v>210</v>
      </c>
      <c r="K18" s="28">
        <f t="shared" ref="K18" si="23">J18/F18*100</f>
        <v>100</v>
      </c>
    </row>
    <row r="19" spans="1:11" ht="71.25" customHeight="1" x14ac:dyDescent="0.25">
      <c r="A19" s="52" t="s">
        <v>69</v>
      </c>
      <c r="B19" s="51" t="s">
        <v>22</v>
      </c>
      <c r="C19" s="32">
        <v>132.63</v>
      </c>
      <c r="D19" s="32">
        <v>0</v>
      </c>
      <c r="E19" s="32">
        <v>0</v>
      </c>
      <c r="F19" s="28">
        <f t="shared" ref="F19" si="24">SUM(C19:E19)</f>
        <v>132.63</v>
      </c>
      <c r="G19" s="32">
        <v>132.63</v>
      </c>
      <c r="H19" s="32">
        <v>0</v>
      </c>
      <c r="I19" s="32">
        <v>0</v>
      </c>
      <c r="J19" s="28">
        <f t="shared" ref="J19" si="25">SUM(G19:I19)</f>
        <v>132.63</v>
      </c>
      <c r="K19" s="28">
        <f t="shared" ref="K19" si="26">J19/F19*100</f>
        <v>100</v>
      </c>
    </row>
    <row r="20" spans="1:11" ht="83.45" customHeight="1" x14ac:dyDescent="0.25">
      <c r="A20" s="36" t="s">
        <v>55</v>
      </c>
      <c r="B20" s="24" t="s">
        <v>26</v>
      </c>
      <c r="C20" s="28">
        <f>C22</f>
        <v>1145.96</v>
      </c>
      <c r="D20" s="28">
        <f t="shared" ref="D20:I20" si="27">D21</f>
        <v>0</v>
      </c>
      <c r="E20" s="28">
        <f t="shared" si="27"/>
        <v>0</v>
      </c>
      <c r="F20" s="28">
        <f>C20+D20+E20</f>
        <v>1145.96</v>
      </c>
      <c r="G20" s="28">
        <f>G22</f>
        <v>1145.96</v>
      </c>
      <c r="H20" s="28">
        <f t="shared" si="27"/>
        <v>0</v>
      </c>
      <c r="I20" s="28">
        <f t="shared" si="27"/>
        <v>0</v>
      </c>
      <c r="J20" s="28">
        <f>G20+H20+I20</f>
        <v>1145.96</v>
      </c>
      <c r="K20" s="28">
        <f t="shared" si="5"/>
        <v>100</v>
      </c>
    </row>
    <row r="21" spans="1:11" ht="142.15" hidden="1" customHeight="1" x14ac:dyDescent="0.25">
      <c r="A21" s="33" t="s">
        <v>56</v>
      </c>
      <c r="B21" s="24" t="s">
        <v>26</v>
      </c>
      <c r="C21" s="32">
        <v>0</v>
      </c>
      <c r="D21" s="32">
        <v>0</v>
      </c>
      <c r="E21" s="32">
        <v>0</v>
      </c>
      <c r="F21" s="28">
        <f t="shared" si="12"/>
        <v>0</v>
      </c>
      <c r="G21" s="32">
        <v>0</v>
      </c>
      <c r="H21" s="32">
        <v>0</v>
      </c>
      <c r="I21" s="32">
        <v>0</v>
      </c>
      <c r="J21" s="28">
        <f t="shared" si="20"/>
        <v>0</v>
      </c>
      <c r="K21" s="28" t="e">
        <f t="shared" si="5"/>
        <v>#DIV/0!</v>
      </c>
    </row>
    <row r="22" spans="1:11" ht="178.5" customHeight="1" x14ac:dyDescent="0.25">
      <c r="A22" s="33" t="s">
        <v>70</v>
      </c>
      <c r="B22" s="51" t="s">
        <v>26</v>
      </c>
      <c r="C22" s="32">
        <v>1145.96</v>
      </c>
      <c r="D22" s="32">
        <v>0</v>
      </c>
      <c r="E22" s="32">
        <v>0</v>
      </c>
      <c r="F22" s="28">
        <f t="shared" si="12"/>
        <v>1145.96</v>
      </c>
      <c r="G22" s="32">
        <v>1145.96</v>
      </c>
      <c r="H22" s="32">
        <v>0</v>
      </c>
      <c r="I22" s="32">
        <v>0</v>
      </c>
      <c r="J22" s="28">
        <f t="shared" si="20"/>
        <v>1145.96</v>
      </c>
      <c r="K22" s="28">
        <f t="shared" si="5"/>
        <v>100</v>
      </c>
    </row>
    <row r="23" spans="1:11" ht="121.9" hidden="1" customHeight="1" x14ac:dyDescent="0.25">
      <c r="A23" s="33" t="s">
        <v>57</v>
      </c>
      <c r="B23" s="24" t="s">
        <v>25</v>
      </c>
      <c r="C23" s="32">
        <v>0</v>
      </c>
      <c r="D23" s="32">
        <f t="shared" ref="D23:J23" si="28">D24</f>
        <v>0</v>
      </c>
      <c r="E23" s="32">
        <f t="shared" si="28"/>
        <v>0</v>
      </c>
      <c r="F23" s="32">
        <f t="shared" si="28"/>
        <v>0</v>
      </c>
      <c r="G23" s="32">
        <f t="shared" si="28"/>
        <v>0</v>
      </c>
      <c r="H23" s="32">
        <f t="shared" si="28"/>
        <v>0</v>
      </c>
      <c r="I23" s="32">
        <f t="shared" si="28"/>
        <v>0</v>
      </c>
      <c r="J23" s="32">
        <f t="shared" si="28"/>
        <v>0</v>
      </c>
      <c r="K23" s="28" t="e">
        <f t="shared" si="5"/>
        <v>#DIV/0!</v>
      </c>
    </row>
    <row r="24" spans="1:11" ht="129.6" hidden="1" customHeight="1" x14ac:dyDescent="0.25">
      <c r="A24" s="34" t="s">
        <v>58</v>
      </c>
      <c r="B24" s="24" t="s">
        <v>25</v>
      </c>
      <c r="C24" s="32">
        <v>0</v>
      </c>
      <c r="D24" s="32">
        <f t="shared" ref="D24:J24" si="29">D25</f>
        <v>0</v>
      </c>
      <c r="E24" s="32">
        <f t="shared" si="29"/>
        <v>0</v>
      </c>
      <c r="F24" s="32">
        <f t="shared" si="29"/>
        <v>0</v>
      </c>
      <c r="G24" s="32">
        <v>0</v>
      </c>
      <c r="H24" s="32">
        <f t="shared" si="29"/>
        <v>0</v>
      </c>
      <c r="I24" s="32">
        <f t="shared" si="29"/>
        <v>0</v>
      </c>
      <c r="J24" s="32">
        <f t="shared" si="29"/>
        <v>0</v>
      </c>
      <c r="K24" s="28" t="e">
        <f t="shared" si="5"/>
        <v>#DIV/0!</v>
      </c>
    </row>
    <row r="25" spans="1:11" ht="87" hidden="1" customHeight="1" x14ac:dyDescent="0.25">
      <c r="A25" s="33" t="s">
        <v>59</v>
      </c>
      <c r="B25" s="24" t="s">
        <v>22</v>
      </c>
      <c r="C25" s="32">
        <v>0</v>
      </c>
      <c r="D25" s="32">
        <v>0</v>
      </c>
      <c r="E25" s="32">
        <v>0</v>
      </c>
      <c r="F25" s="28">
        <f t="shared" ref="F25" si="30">SUM(C25:E25)</f>
        <v>0</v>
      </c>
      <c r="G25" s="32">
        <v>0</v>
      </c>
      <c r="H25" s="32">
        <v>0</v>
      </c>
      <c r="I25" s="32">
        <v>0</v>
      </c>
      <c r="J25" s="28">
        <f t="shared" ref="J25" si="31">SUM(G25:I25)</f>
        <v>0</v>
      </c>
      <c r="K25" s="28" t="e">
        <f t="shared" si="5"/>
        <v>#DIV/0!</v>
      </c>
    </row>
    <row r="26" spans="1:11" ht="80.25" customHeight="1" x14ac:dyDescent="0.25">
      <c r="A26" s="72" t="s">
        <v>72</v>
      </c>
      <c r="B26" s="37" t="s">
        <v>25</v>
      </c>
      <c r="C26" s="32">
        <f>C30</f>
        <v>77.7</v>
      </c>
      <c r="D26" s="32">
        <f t="shared" ref="D26:I26" si="32">D28</f>
        <v>0</v>
      </c>
      <c r="E26" s="32">
        <f t="shared" si="32"/>
        <v>0</v>
      </c>
      <c r="F26" s="32">
        <f>C26+D26+E26</f>
        <v>77.7</v>
      </c>
      <c r="G26" s="32">
        <f>G30</f>
        <v>77.7</v>
      </c>
      <c r="H26" s="32">
        <f t="shared" si="32"/>
        <v>0</v>
      </c>
      <c r="I26" s="32">
        <f t="shared" si="32"/>
        <v>0</v>
      </c>
      <c r="J26" s="32">
        <f>G26+H26+I26</f>
        <v>77.7</v>
      </c>
      <c r="K26" s="28">
        <f t="shared" si="5"/>
        <v>100</v>
      </c>
    </row>
    <row r="27" spans="1:11" ht="27.75" customHeight="1" x14ac:dyDescent="0.25">
      <c r="A27" s="72"/>
      <c r="B27" s="37" t="s">
        <v>54</v>
      </c>
      <c r="C27" s="32">
        <f>C31</f>
        <v>47.5</v>
      </c>
      <c r="D27" s="32">
        <v>0</v>
      </c>
      <c r="E27" s="32">
        <v>0</v>
      </c>
      <c r="F27" s="28">
        <f t="shared" ref="F27" si="33">SUM(C27:E27)</f>
        <v>47.5</v>
      </c>
      <c r="G27" s="32">
        <f>G31</f>
        <v>47.5</v>
      </c>
      <c r="H27" s="32">
        <v>0</v>
      </c>
      <c r="I27" s="32">
        <v>0</v>
      </c>
      <c r="J27" s="28">
        <f t="shared" ref="J27" si="34">SUM(G27:I27)</f>
        <v>47.5</v>
      </c>
      <c r="K27" s="28">
        <f t="shared" si="5"/>
        <v>100</v>
      </c>
    </row>
    <row r="28" spans="1:11" ht="87" hidden="1" customHeight="1" x14ac:dyDescent="0.25">
      <c r="A28" s="35" t="s">
        <v>60</v>
      </c>
      <c r="B28" s="24" t="s">
        <v>22</v>
      </c>
      <c r="C28" s="32">
        <v>0</v>
      </c>
      <c r="D28" s="32">
        <v>0</v>
      </c>
      <c r="E28" s="32">
        <v>0</v>
      </c>
      <c r="F28" s="28">
        <f t="shared" ref="F28" si="35">SUM(C28:E28)</f>
        <v>0</v>
      </c>
      <c r="G28" s="32">
        <v>0</v>
      </c>
      <c r="H28" s="32">
        <v>0</v>
      </c>
      <c r="I28" s="32">
        <v>0</v>
      </c>
      <c r="J28" s="28">
        <f t="shared" ref="J28" si="36">SUM(G28:I28)</f>
        <v>0</v>
      </c>
      <c r="K28" s="28" t="e">
        <f t="shared" si="5"/>
        <v>#DIV/0!</v>
      </c>
    </row>
    <row r="29" spans="1:11" ht="194.25" hidden="1" customHeight="1" x14ac:dyDescent="0.25">
      <c r="A29" s="33" t="s">
        <v>61</v>
      </c>
      <c r="B29" s="24" t="s">
        <v>54</v>
      </c>
      <c r="C29" s="32">
        <v>0</v>
      </c>
      <c r="D29" s="32">
        <v>0</v>
      </c>
      <c r="E29" s="32">
        <v>0</v>
      </c>
      <c r="F29" s="28">
        <f t="shared" ref="F29" si="37">SUM(C29:E29)</f>
        <v>0</v>
      </c>
      <c r="G29" s="32">
        <v>0</v>
      </c>
      <c r="H29" s="32">
        <v>0</v>
      </c>
      <c r="I29" s="32">
        <v>0</v>
      </c>
      <c r="J29" s="28">
        <f t="shared" ref="J29" si="38">SUM(G29:I29)</f>
        <v>0</v>
      </c>
      <c r="K29" s="28" t="e">
        <f t="shared" si="5"/>
        <v>#DIV/0!</v>
      </c>
    </row>
    <row r="30" spans="1:11" ht="69" customHeight="1" x14ac:dyDescent="0.25">
      <c r="A30" s="33" t="s">
        <v>73</v>
      </c>
      <c r="B30" s="51" t="s">
        <v>25</v>
      </c>
      <c r="C30" s="32">
        <v>77.7</v>
      </c>
      <c r="D30" s="32">
        <v>0</v>
      </c>
      <c r="E30" s="32">
        <v>0</v>
      </c>
      <c r="F30" s="28">
        <f t="shared" ref="F30" si="39">SUM(C30:E30)</f>
        <v>77.7</v>
      </c>
      <c r="G30" s="32">
        <v>77.7</v>
      </c>
      <c r="H30" s="32">
        <v>0</v>
      </c>
      <c r="I30" s="32">
        <v>0</v>
      </c>
      <c r="J30" s="28">
        <f t="shared" ref="J30" si="40">SUM(G30:I30)</f>
        <v>77.7</v>
      </c>
      <c r="K30" s="28">
        <f t="shared" ref="K30" si="41">J30/F30*100</f>
        <v>100</v>
      </c>
    </row>
    <row r="31" spans="1:11" ht="179.45" customHeight="1" x14ac:dyDescent="0.25">
      <c r="A31" s="33" t="s">
        <v>74</v>
      </c>
      <c r="B31" s="51" t="s">
        <v>71</v>
      </c>
      <c r="C31" s="32">
        <v>47.5</v>
      </c>
      <c r="D31" s="32">
        <v>0</v>
      </c>
      <c r="E31" s="32">
        <v>0</v>
      </c>
      <c r="F31" s="28">
        <f t="shared" ref="F31" si="42">SUM(C31:E31)</f>
        <v>47.5</v>
      </c>
      <c r="G31" s="32">
        <v>47.5</v>
      </c>
      <c r="H31" s="32">
        <v>0</v>
      </c>
      <c r="I31" s="32">
        <v>0</v>
      </c>
      <c r="J31" s="28">
        <f t="shared" ref="J31" si="43">SUM(G31:I31)</f>
        <v>47.5</v>
      </c>
      <c r="K31" s="28">
        <f t="shared" ref="K31" si="44">J31/F31*100</f>
        <v>100</v>
      </c>
    </row>
    <row r="32" spans="1:11" ht="89.45" customHeight="1" x14ac:dyDescent="0.25">
      <c r="A32" s="35" t="s">
        <v>75</v>
      </c>
      <c r="B32" s="24" t="s">
        <v>25</v>
      </c>
      <c r="C32" s="32">
        <f>C33+C34</f>
        <v>1125.5999999999999</v>
      </c>
      <c r="D32" s="32">
        <f t="shared" ref="D32:I32" si="45">D33</f>
        <v>0</v>
      </c>
      <c r="E32" s="32">
        <f t="shared" si="45"/>
        <v>0</v>
      </c>
      <c r="F32" s="32">
        <f>C32+D32+E32</f>
        <v>1125.5999999999999</v>
      </c>
      <c r="G32" s="32">
        <f>G33+G34</f>
        <v>1125.5999999999999</v>
      </c>
      <c r="H32" s="32">
        <f t="shared" si="45"/>
        <v>0</v>
      </c>
      <c r="I32" s="32">
        <f t="shared" si="45"/>
        <v>0</v>
      </c>
      <c r="J32" s="32">
        <f>G32+H32+I32</f>
        <v>1125.5999999999999</v>
      </c>
      <c r="K32" s="28">
        <f t="shared" si="5"/>
        <v>100</v>
      </c>
    </row>
    <row r="33" spans="1:11" ht="152.25" customHeight="1" x14ac:dyDescent="0.25">
      <c r="A33" s="38" t="s">
        <v>76</v>
      </c>
      <c r="B33" s="24" t="s">
        <v>25</v>
      </c>
      <c r="C33" s="32">
        <v>381.14</v>
      </c>
      <c r="D33" s="32">
        <v>0</v>
      </c>
      <c r="E33" s="32">
        <v>0</v>
      </c>
      <c r="F33" s="28">
        <f t="shared" ref="F33" si="46">SUM(C33:E33)</f>
        <v>381.14</v>
      </c>
      <c r="G33" s="32">
        <v>381.14</v>
      </c>
      <c r="H33" s="32">
        <v>0</v>
      </c>
      <c r="I33" s="32">
        <v>0</v>
      </c>
      <c r="J33" s="28">
        <f t="shared" ref="J33" si="47">SUM(G33:I33)</f>
        <v>381.14</v>
      </c>
      <c r="K33" s="28">
        <f t="shared" si="5"/>
        <v>100</v>
      </c>
    </row>
    <row r="34" spans="1:11" ht="132.75" customHeight="1" x14ac:dyDescent="0.25">
      <c r="A34" s="38" t="s">
        <v>77</v>
      </c>
      <c r="B34" s="51" t="s">
        <v>25</v>
      </c>
      <c r="C34" s="32">
        <v>744.46</v>
      </c>
      <c r="D34" s="32">
        <v>0</v>
      </c>
      <c r="E34" s="32">
        <v>0</v>
      </c>
      <c r="F34" s="28">
        <f t="shared" ref="F34" si="48">SUM(C34:E34)</f>
        <v>744.46</v>
      </c>
      <c r="G34" s="32">
        <v>744.46</v>
      </c>
      <c r="H34" s="32">
        <v>0</v>
      </c>
      <c r="I34" s="32">
        <v>0</v>
      </c>
      <c r="J34" s="28">
        <f t="shared" ref="J34" si="49">SUM(G34:I34)</f>
        <v>744.46</v>
      </c>
      <c r="K34" s="28">
        <f t="shared" ref="K34" si="50">J34/F34*100</f>
        <v>100</v>
      </c>
    </row>
    <row r="35" spans="1:11" s="27" customFormat="1" ht="19.350000000000001" customHeight="1" x14ac:dyDescent="0.25">
      <c r="A35" s="70" t="s">
        <v>29</v>
      </c>
      <c r="B35" s="30" t="s">
        <v>2</v>
      </c>
      <c r="C35" s="26">
        <f>C36</f>
        <v>97.76</v>
      </c>
      <c r="D35" s="26">
        <f t="shared" ref="D35:F35" si="51">D36</f>
        <v>0</v>
      </c>
      <c r="E35" s="26">
        <f t="shared" si="51"/>
        <v>0</v>
      </c>
      <c r="F35" s="26">
        <f t="shared" si="51"/>
        <v>97.76</v>
      </c>
      <c r="G35" s="26">
        <f>G36</f>
        <v>97.76</v>
      </c>
      <c r="H35" s="26">
        <f t="shared" ref="H35" si="52">H36</f>
        <v>0</v>
      </c>
      <c r="I35" s="26">
        <f t="shared" ref="I35" si="53">I36</f>
        <v>0</v>
      </c>
      <c r="J35" s="26">
        <f t="shared" ref="J35" si="54">J36</f>
        <v>97.76</v>
      </c>
      <c r="K35" s="26">
        <f t="shared" si="5"/>
        <v>100</v>
      </c>
    </row>
    <row r="36" spans="1:11" ht="84.75" customHeight="1" x14ac:dyDescent="0.25">
      <c r="A36" s="70"/>
      <c r="B36" s="24" t="s">
        <v>22</v>
      </c>
      <c r="C36" s="28">
        <f>C37</f>
        <v>97.76</v>
      </c>
      <c r="D36" s="28">
        <f t="shared" ref="D36:F36" si="55">D37</f>
        <v>0</v>
      </c>
      <c r="E36" s="28">
        <f t="shared" si="55"/>
        <v>0</v>
      </c>
      <c r="F36" s="28">
        <f t="shared" si="55"/>
        <v>97.76</v>
      </c>
      <c r="G36" s="28">
        <f>G37</f>
        <v>97.76</v>
      </c>
      <c r="H36" s="28">
        <f t="shared" ref="H36" si="56">H37</f>
        <v>0</v>
      </c>
      <c r="I36" s="28">
        <f t="shared" ref="I36" si="57">I37</f>
        <v>0</v>
      </c>
      <c r="J36" s="28">
        <f t="shared" ref="J36" si="58">J37</f>
        <v>97.76</v>
      </c>
      <c r="K36" s="28">
        <f t="shared" si="5"/>
        <v>100</v>
      </c>
    </row>
    <row r="37" spans="1:11" ht="79.900000000000006" customHeight="1" x14ac:dyDescent="0.25">
      <c r="A37" s="33" t="s">
        <v>66</v>
      </c>
      <c r="B37" s="24" t="s">
        <v>22</v>
      </c>
      <c r="C37" s="32">
        <f>C39+C40</f>
        <v>97.76</v>
      </c>
      <c r="D37" s="32">
        <f t="shared" ref="D37:J37" si="59">D39+D40</f>
        <v>0</v>
      </c>
      <c r="E37" s="32">
        <f t="shared" si="59"/>
        <v>0</v>
      </c>
      <c r="F37" s="32">
        <f t="shared" si="59"/>
        <v>97.76</v>
      </c>
      <c r="G37" s="32">
        <f t="shared" si="59"/>
        <v>97.76</v>
      </c>
      <c r="H37" s="32">
        <f t="shared" si="59"/>
        <v>0</v>
      </c>
      <c r="I37" s="32">
        <f t="shared" si="59"/>
        <v>0</v>
      </c>
      <c r="J37" s="32">
        <f t="shared" si="59"/>
        <v>97.76</v>
      </c>
      <c r="K37" s="28">
        <f t="shared" si="5"/>
        <v>100</v>
      </c>
    </row>
    <row r="38" spans="1:11" ht="79.900000000000006" hidden="1" customHeight="1" x14ac:dyDescent="0.25">
      <c r="A38" s="36" t="s">
        <v>67</v>
      </c>
      <c r="B38" s="24" t="s">
        <v>22</v>
      </c>
      <c r="C38" s="32">
        <v>0</v>
      </c>
      <c r="D38" s="32">
        <v>0</v>
      </c>
      <c r="E38" s="32">
        <v>0</v>
      </c>
      <c r="F38" s="32">
        <f>C38+D38+E38</f>
        <v>0</v>
      </c>
      <c r="G38" s="32">
        <v>0</v>
      </c>
      <c r="H38" s="32">
        <v>0</v>
      </c>
      <c r="I38" s="32">
        <v>0</v>
      </c>
      <c r="J38" s="32">
        <v>0</v>
      </c>
      <c r="K38" s="28" t="e">
        <f t="shared" si="5"/>
        <v>#DIV/0!</v>
      </c>
    </row>
    <row r="39" spans="1:11" ht="324" customHeight="1" x14ac:dyDescent="0.25">
      <c r="A39" s="35" t="s">
        <v>78</v>
      </c>
      <c r="B39" s="24" t="s">
        <v>22</v>
      </c>
      <c r="C39" s="32">
        <v>97.76</v>
      </c>
      <c r="D39" s="32">
        <v>0</v>
      </c>
      <c r="E39" s="32">
        <v>0</v>
      </c>
      <c r="F39" s="28">
        <f t="shared" ref="F39:F40" si="60">SUM(C39:E39)</f>
        <v>97.76</v>
      </c>
      <c r="G39" s="32">
        <v>97.76</v>
      </c>
      <c r="H39" s="32">
        <v>0</v>
      </c>
      <c r="I39" s="32">
        <v>0</v>
      </c>
      <c r="J39" s="28">
        <f t="shared" ref="J39:J40" si="61">SUM(G39:I39)</f>
        <v>97.76</v>
      </c>
      <c r="K39" s="28">
        <f t="shared" si="5"/>
        <v>100</v>
      </c>
    </row>
    <row r="40" spans="1:11" ht="207" hidden="1" customHeight="1" x14ac:dyDescent="0.25">
      <c r="A40" s="35"/>
      <c r="B40" s="24" t="s">
        <v>22</v>
      </c>
      <c r="C40" s="32">
        <v>0</v>
      </c>
      <c r="D40" s="32">
        <v>0</v>
      </c>
      <c r="E40" s="32">
        <v>0</v>
      </c>
      <c r="F40" s="28">
        <f t="shared" si="60"/>
        <v>0</v>
      </c>
      <c r="G40" s="32">
        <v>0</v>
      </c>
      <c r="H40" s="32">
        <v>0</v>
      </c>
      <c r="I40" s="32">
        <v>0</v>
      </c>
      <c r="J40" s="28">
        <f t="shared" si="61"/>
        <v>0</v>
      </c>
      <c r="K40" s="28" t="e">
        <f t="shared" si="5"/>
        <v>#DIV/0!</v>
      </c>
    </row>
    <row r="41" spans="1:11" ht="256.14999999999998" customHeight="1" x14ac:dyDescent="0.25">
      <c r="C41" s="22"/>
      <c r="D41" s="22"/>
      <c r="E41" s="22"/>
      <c r="F41" s="22"/>
      <c r="G41" s="22"/>
      <c r="H41" s="22"/>
      <c r="I41" s="22"/>
      <c r="J41" s="22"/>
      <c r="K41" s="22"/>
    </row>
    <row r="42" spans="1:11" ht="256.14999999999998" customHeight="1" x14ac:dyDescent="0.25">
      <c r="A42" s="39"/>
      <c r="B42" s="40"/>
      <c r="C42" s="41"/>
      <c r="D42" s="41"/>
      <c r="E42" s="41"/>
      <c r="F42" s="42"/>
      <c r="G42" s="41"/>
      <c r="H42" s="41"/>
      <c r="I42" s="41"/>
      <c r="J42" s="42"/>
      <c r="K42" s="42"/>
    </row>
  </sheetData>
  <mergeCells count="12">
    <mergeCell ref="A35:A36"/>
    <mergeCell ref="B4:B6"/>
    <mergeCell ref="C5:F5"/>
    <mergeCell ref="A11:A13"/>
    <mergeCell ref="A26:A27"/>
    <mergeCell ref="A8:A10"/>
    <mergeCell ref="I1:K1"/>
    <mergeCell ref="A2:K2"/>
    <mergeCell ref="K5:K6"/>
    <mergeCell ref="C4:K4"/>
    <mergeCell ref="G5:J5"/>
    <mergeCell ref="A4:A6"/>
  </mergeCells>
  <pageMargins left="0.25" right="0.25" top="0.75" bottom="0.75" header="0.3" footer="0.3"/>
  <pageSetup paperSize="9" scale="6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22"/>
  <sheetViews>
    <sheetView tabSelected="1" view="pageBreakPreview" topLeftCell="A6" zoomScale="110" zoomScaleNormal="110" zoomScaleSheetLayoutView="110" workbookViewId="0">
      <selection activeCell="D18" sqref="D18"/>
    </sheetView>
  </sheetViews>
  <sheetFormatPr defaultColWidth="9.140625" defaultRowHeight="15" x14ac:dyDescent="0.25"/>
  <cols>
    <col min="1" max="1" width="30.7109375" style="4" customWidth="1"/>
    <col min="2" max="2" width="32.7109375" style="7" customWidth="1"/>
    <col min="3" max="3" width="19.7109375" style="7" customWidth="1"/>
    <col min="4" max="4" width="15.140625" style="7" customWidth="1"/>
    <col min="5" max="16384" width="9.140625" style="4"/>
  </cols>
  <sheetData>
    <row r="1" spans="1:6" ht="120.75" hidden="1" customHeight="1" x14ac:dyDescent="0.25">
      <c r="A1" s="1"/>
      <c r="B1" s="2"/>
      <c r="C1" s="1"/>
      <c r="D1" s="3" t="s">
        <v>33</v>
      </c>
    </row>
    <row r="2" spans="1:6" ht="18.75" hidden="1" x14ac:dyDescent="0.25">
      <c r="A2" s="1"/>
      <c r="B2" s="2"/>
      <c r="C2" s="1"/>
      <c r="D2" s="1"/>
      <c r="E2" s="5"/>
      <c r="F2" s="5"/>
    </row>
    <row r="3" spans="1:6" ht="33.75" customHeight="1" x14ac:dyDescent="0.25">
      <c r="A3" s="1"/>
      <c r="B3" s="76" t="s">
        <v>43</v>
      </c>
      <c r="C3" s="76"/>
      <c r="D3" s="76"/>
      <c r="E3" s="5"/>
      <c r="F3" s="5"/>
    </row>
    <row r="4" spans="1:6" ht="42.75" customHeight="1" x14ac:dyDescent="0.25">
      <c r="A4" s="79" t="s">
        <v>64</v>
      </c>
      <c r="B4" s="79"/>
      <c r="C4" s="79"/>
      <c r="D4" s="79"/>
      <c r="E4" s="6"/>
      <c r="F4" s="6"/>
    </row>
    <row r="5" spans="1:6" ht="75.75" customHeight="1" x14ac:dyDescent="0.25">
      <c r="A5" s="80" t="s">
        <v>24</v>
      </c>
      <c r="B5" s="80" t="s">
        <v>23</v>
      </c>
      <c r="C5" s="80" t="s">
        <v>16</v>
      </c>
      <c r="D5" s="80"/>
    </row>
    <row r="6" spans="1:6" ht="22.9" customHeight="1" x14ac:dyDescent="0.25">
      <c r="A6" s="80"/>
      <c r="B6" s="80"/>
      <c r="C6" s="8" t="s">
        <v>17</v>
      </c>
      <c r="D6" s="8" t="s">
        <v>18</v>
      </c>
    </row>
    <row r="7" spans="1:6" ht="22.9" customHeight="1" x14ac:dyDescent="0.25">
      <c r="A7" s="19">
        <v>1</v>
      </c>
      <c r="B7" s="19">
        <v>2</v>
      </c>
      <c r="C7" s="19">
        <v>3</v>
      </c>
      <c r="D7" s="19">
        <v>4</v>
      </c>
    </row>
    <row r="8" spans="1:6" ht="40.9" customHeight="1" x14ac:dyDescent="0.25">
      <c r="A8" s="77" t="s">
        <v>31</v>
      </c>
      <c r="B8" s="9" t="s">
        <v>4</v>
      </c>
      <c r="C8" s="17">
        <f>C9+C10+C11+C12</f>
        <v>7337.1500000000005</v>
      </c>
      <c r="D8" s="17">
        <f>D9+D10+D11+D12</f>
        <v>7087.1500000000005</v>
      </c>
    </row>
    <row r="9" spans="1:6" ht="21" customHeight="1" x14ac:dyDescent="0.25">
      <c r="A9" s="77"/>
      <c r="B9" s="10" t="s">
        <v>34</v>
      </c>
      <c r="C9" s="18">
        <f>C14+C19</f>
        <v>2837.1500000000005</v>
      </c>
      <c r="D9" s="18">
        <f>D14+D19</f>
        <v>2837.1500000000005</v>
      </c>
    </row>
    <row r="10" spans="1:6" ht="21" customHeight="1" x14ac:dyDescent="0.25">
      <c r="A10" s="77"/>
      <c r="B10" s="10" t="s">
        <v>10</v>
      </c>
      <c r="C10" s="18">
        <f>C15+C20</f>
        <v>0</v>
      </c>
      <c r="D10" s="18">
        <f>D15+D20</f>
        <v>0</v>
      </c>
    </row>
    <row r="11" spans="1:6" ht="21" customHeight="1" x14ac:dyDescent="0.25">
      <c r="A11" s="77"/>
      <c r="B11" s="10" t="s">
        <v>19</v>
      </c>
      <c r="C11" s="18">
        <f t="shared" ref="C11:D12" si="0">C16+C21</f>
        <v>0</v>
      </c>
      <c r="D11" s="18">
        <f t="shared" si="0"/>
        <v>0</v>
      </c>
    </row>
    <row r="12" spans="1:6" ht="21" customHeight="1" x14ac:dyDescent="0.25">
      <c r="A12" s="77"/>
      <c r="B12" s="10" t="s">
        <v>5</v>
      </c>
      <c r="C12" s="18">
        <f t="shared" si="0"/>
        <v>4500</v>
      </c>
      <c r="D12" s="18">
        <f t="shared" si="0"/>
        <v>4250</v>
      </c>
    </row>
    <row r="13" spans="1:6" ht="37.5" x14ac:dyDescent="0.25">
      <c r="A13" s="78" t="s">
        <v>32</v>
      </c>
      <c r="B13" s="9" t="s">
        <v>4</v>
      </c>
      <c r="C13" s="17">
        <f>C14+C15+C16+C17</f>
        <v>7239.39</v>
      </c>
      <c r="D13" s="17">
        <f>D14+D15+D16+D17</f>
        <v>6989.39</v>
      </c>
    </row>
    <row r="14" spans="1:6" ht="19.5" customHeight="1" x14ac:dyDescent="0.25">
      <c r="A14" s="78"/>
      <c r="B14" s="10" t="s">
        <v>34</v>
      </c>
      <c r="C14" s="18">
        <f>'Бюджетные средства отчет'!J11</f>
        <v>2739.3900000000003</v>
      </c>
      <c r="D14" s="18">
        <f>'Бюджетные средства отчет'!G11</f>
        <v>2739.3900000000003</v>
      </c>
    </row>
    <row r="15" spans="1:6" ht="19.5" customHeight="1" x14ac:dyDescent="0.25">
      <c r="A15" s="78"/>
      <c r="B15" s="10" t="s">
        <v>10</v>
      </c>
      <c r="C15" s="18">
        <f>'Бюджетные средства отчет'!D11</f>
        <v>0</v>
      </c>
      <c r="D15" s="18">
        <f>'Бюджетные средства отчет'!H11</f>
        <v>0</v>
      </c>
    </row>
    <row r="16" spans="1:6" ht="19.5" customHeight="1" x14ac:dyDescent="0.25">
      <c r="A16" s="78"/>
      <c r="B16" s="10" t="s">
        <v>19</v>
      </c>
      <c r="C16" s="18">
        <f>'Бюджетные средства отчет'!E11</f>
        <v>0</v>
      </c>
      <c r="D16" s="18">
        <f>'Бюджетные средства отчет'!I11</f>
        <v>0</v>
      </c>
    </row>
    <row r="17" spans="1:4" ht="24.75" customHeight="1" x14ac:dyDescent="0.25">
      <c r="A17" s="78"/>
      <c r="B17" s="10" t="s">
        <v>5</v>
      </c>
      <c r="C17" s="18">
        <v>4500</v>
      </c>
      <c r="D17" s="18">
        <v>4250</v>
      </c>
    </row>
    <row r="18" spans="1:4" ht="36.75" customHeight="1" x14ac:dyDescent="0.25">
      <c r="A18" s="77" t="s">
        <v>35</v>
      </c>
      <c r="B18" s="9" t="s">
        <v>4</v>
      </c>
      <c r="C18" s="17">
        <f>C19+C20+C21+C22</f>
        <v>97.76</v>
      </c>
      <c r="D18" s="17">
        <f>D19+D20+D21+D22</f>
        <v>97.76</v>
      </c>
    </row>
    <row r="19" spans="1:4" ht="19.5" customHeight="1" x14ac:dyDescent="0.25">
      <c r="A19" s="77"/>
      <c r="B19" s="10" t="s">
        <v>34</v>
      </c>
      <c r="C19" s="18">
        <f>'Бюджетные средства отчет'!C35</f>
        <v>97.76</v>
      </c>
      <c r="D19" s="18">
        <f>'Бюджетные средства отчет'!G35</f>
        <v>97.76</v>
      </c>
    </row>
    <row r="20" spans="1:4" ht="19.5" customHeight="1" x14ac:dyDescent="0.25">
      <c r="A20" s="77"/>
      <c r="B20" s="10" t="s">
        <v>10</v>
      </c>
      <c r="C20" s="18">
        <f>'Бюджетные средства отчет'!D35</f>
        <v>0</v>
      </c>
      <c r="D20" s="18">
        <f>'Бюджетные средства отчет'!H35</f>
        <v>0</v>
      </c>
    </row>
    <row r="21" spans="1:4" ht="19.5" customHeight="1" x14ac:dyDescent="0.25">
      <c r="A21" s="77"/>
      <c r="B21" s="10" t="s">
        <v>19</v>
      </c>
      <c r="C21" s="18">
        <f>'Бюджетные средства отчет'!E35</f>
        <v>0</v>
      </c>
      <c r="D21" s="18">
        <f>'Бюджетные средства отчет'!I35</f>
        <v>0</v>
      </c>
    </row>
    <row r="22" spans="1:4" ht="19.5" customHeight="1" x14ac:dyDescent="0.25">
      <c r="A22" s="77"/>
      <c r="B22" s="10" t="s">
        <v>5</v>
      </c>
      <c r="C22" s="18">
        <v>0</v>
      </c>
      <c r="D22" s="18">
        <v>0</v>
      </c>
    </row>
  </sheetData>
  <mergeCells count="8">
    <mergeCell ref="B3:D3"/>
    <mergeCell ref="A8:A12"/>
    <mergeCell ref="A13:A17"/>
    <mergeCell ref="A18:A22"/>
    <mergeCell ref="A4:D4"/>
    <mergeCell ref="A5:A6"/>
    <mergeCell ref="B5:B6"/>
    <mergeCell ref="C5:D5"/>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5</vt:i4>
      </vt:variant>
    </vt:vector>
  </HeadingPairs>
  <TitlesOfParts>
    <vt:vector size="8" baseType="lpstr">
      <vt:lpstr>Результаты </vt:lpstr>
      <vt:lpstr>Бюджетные средства отчет</vt:lpstr>
      <vt:lpstr>Все источники отчет</vt:lpstr>
      <vt:lpstr>'Результаты '!_ftnref1</vt:lpstr>
      <vt:lpstr>'Бюджетные средства отчет'!Заголовки_для_печати</vt:lpstr>
      <vt:lpstr>'Бюджетные средства отчет'!Область_печати</vt:lpstr>
      <vt:lpstr>'Все источники отчет'!Область_печати</vt:lpstr>
      <vt:lpstr>'Результаты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feutorg-03</dc:creator>
  <cp:lastModifiedBy>press</cp:lastModifiedBy>
  <cp:lastPrinted>2026-04-03T07:30:43Z</cp:lastPrinted>
  <dcterms:created xsi:type="dcterms:W3CDTF">2014-08-27T05:46:54Z</dcterms:created>
  <dcterms:modified xsi:type="dcterms:W3CDTF">2026-04-20T09:45:04Z</dcterms:modified>
</cp:coreProperties>
</file>